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4\REMUNERACIONES\FEBRERO 2025\"/>
    </mc:Choice>
  </mc:AlternateContent>
  <xr:revisionPtr revIDLastSave="0" documentId="13_ncr:1_{C855B3FD-34CE-46AD-8794-1324F489A000}" xr6:coauthVersionLast="47" xr6:coauthVersionMax="47" xr10:uidLastSave="{00000000-0000-0000-0000-000000000000}"/>
  <bookViews>
    <workbookView xWindow="-120" yWindow="-120" windowWidth="29040" windowHeight="15720" activeTab="5" xr2:uid="{00279E34-7684-4F53-9C9B-6BC4DD1CA8CB}"/>
  </bookViews>
  <sheets>
    <sheet name="011" sheetId="8" r:id="rId1"/>
    <sheet name="021" sheetId="6" r:id="rId2"/>
    <sheet name="022" sheetId="7" r:id="rId3"/>
    <sheet name="029" sheetId="4" r:id="rId4"/>
    <sheet name="081" sheetId="3" r:id="rId5"/>
    <sheet name="031" sheetId="2" r:id="rId6"/>
  </sheets>
  <definedNames>
    <definedName name="_xlnm._FilterDatabase" localSheetId="2" hidden="1">'022'!$A$10:$I$47</definedName>
    <definedName name="_xlnm._FilterDatabase" localSheetId="3" hidden="1">'029'!$A$9:$G$272</definedName>
    <definedName name="_xlnm._FilterDatabase" localSheetId="5" hidden="1">'031'!$A$10:$M$928</definedName>
    <definedName name="_xlnm._FilterDatabase" localSheetId="4" hidden="1">'081'!$A$11:$G$32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8" i="8" l="1"/>
  <c r="N337" i="8"/>
  <c r="N336" i="8"/>
  <c r="N335" i="8"/>
  <c r="N334" i="8"/>
  <c r="N333" i="8"/>
  <c r="N332" i="8"/>
  <c r="N331" i="8"/>
  <c r="N330" i="8"/>
  <c r="N329" i="8"/>
  <c r="N328" i="8"/>
  <c r="N327" i="8"/>
  <c r="N326" i="8"/>
  <c r="N325" i="8"/>
  <c r="N324" i="8"/>
  <c r="N323" i="8"/>
  <c r="N322" i="8"/>
  <c r="N321" i="8"/>
  <c r="N320" i="8"/>
  <c r="N319" i="8"/>
  <c r="N318" i="8"/>
  <c r="N317" i="8"/>
  <c r="N316" i="8"/>
  <c r="N315" i="8"/>
  <c r="N314" i="8"/>
  <c r="N313" i="8"/>
  <c r="N312" i="8"/>
  <c r="N311" i="8"/>
  <c r="N310" i="8"/>
  <c r="N309" i="8"/>
  <c r="N308" i="8"/>
  <c r="N307" i="8"/>
  <c r="N306" i="8"/>
  <c r="N305" i="8"/>
  <c r="N304" i="8"/>
  <c r="N303" i="8"/>
  <c r="N302" i="8"/>
  <c r="N301" i="8"/>
  <c r="N300" i="8"/>
  <c r="N299" i="8"/>
  <c r="N298" i="8"/>
  <c r="N297" i="8"/>
  <c r="N296" i="8"/>
  <c r="N295" i="8"/>
  <c r="N294" i="8"/>
  <c r="N293" i="8"/>
  <c r="N292" i="8"/>
  <c r="N291" i="8"/>
  <c r="N29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243" i="8"/>
  <c r="N242" i="8"/>
  <c r="N241" i="8"/>
  <c r="N240" i="8"/>
  <c r="N239" i="8"/>
  <c r="N238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224" i="8"/>
  <c r="N223" i="8"/>
  <c r="N222" i="8"/>
  <c r="N221" i="8"/>
  <c r="N220" i="8"/>
  <c r="N219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L52" i="8"/>
  <c r="I52" i="8"/>
  <c r="G52" i="8"/>
  <c r="E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L26" i="8"/>
  <c r="K26" i="8"/>
  <c r="N26" i="8" s="1"/>
  <c r="I26" i="8"/>
  <c r="E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I37" i="6" l="1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2" i="6"/>
  <c r="I11" i="6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L928" i="2"/>
  <c r="F928" i="2"/>
  <c r="L927" i="2"/>
  <c r="F927" i="2"/>
  <c r="L926" i="2"/>
  <c r="F926" i="2"/>
  <c r="L925" i="2"/>
  <c r="F925" i="2"/>
  <c r="L924" i="2"/>
  <c r="F924" i="2"/>
  <c r="L923" i="2"/>
  <c r="F923" i="2"/>
  <c r="L922" i="2"/>
  <c r="F922" i="2"/>
  <c r="L921" i="2"/>
  <c r="F921" i="2"/>
  <c r="L920" i="2"/>
  <c r="F920" i="2"/>
  <c r="L919" i="2"/>
  <c r="F919" i="2"/>
  <c r="L918" i="2"/>
  <c r="F918" i="2"/>
  <c r="L917" i="2"/>
  <c r="F917" i="2"/>
  <c r="L916" i="2"/>
  <c r="F916" i="2"/>
  <c r="L915" i="2"/>
  <c r="F915" i="2"/>
  <c r="L914" i="2"/>
  <c r="F914" i="2"/>
  <c r="L913" i="2"/>
  <c r="F913" i="2"/>
  <c r="L912" i="2"/>
  <c r="F912" i="2"/>
  <c r="K911" i="2"/>
  <c r="J911" i="2"/>
  <c r="I911" i="2"/>
  <c r="G911" i="2"/>
  <c r="L911" i="2" s="1"/>
  <c r="F911" i="2"/>
  <c r="K910" i="2"/>
  <c r="J910" i="2"/>
  <c r="I910" i="2"/>
  <c r="G910" i="2"/>
  <c r="L910" i="2" s="1"/>
  <c r="F910" i="2"/>
  <c r="L909" i="2"/>
  <c r="F909" i="2"/>
  <c r="L908" i="2"/>
  <c r="F908" i="2"/>
  <c r="L907" i="2"/>
  <c r="F907" i="2"/>
  <c r="L906" i="2"/>
  <c r="F906" i="2"/>
  <c r="L905" i="2"/>
  <c r="F905" i="2"/>
  <c r="L904" i="2"/>
  <c r="F904" i="2"/>
  <c r="L903" i="2"/>
  <c r="F903" i="2"/>
  <c r="L902" i="2"/>
  <c r="F902" i="2"/>
  <c r="L901" i="2"/>
  <c r="F901" i="2"/>
  <c r="L900" i="2"/>
  <c r="F900" i="2"/>
  <c r="L899" i="2"/>
  <c r="F899" i="2"/>
  <c r="L898" i="2"/>
  <c r="F898" i="2"/>
  <c r="L897" i="2"/>
  <c r="F897" i="2"/>
  <c r="K896" i="2"/>
  <c r="J896" i="2"/>
  <c r="I896" i="2"/>
  <c r="G896" i="2"/>
  <c r="L896" i="2" s="1"/>
  <c r="F896" i="2"/>
  <c r="L895" i="2"/>
  <c r="F895" i="2"/>
  <c r="L894" i="2"/>
  <c r="F894" i="2"/>
  <c r="L893" i="2"/>
  <c r="F893" i="2"/>
  <c r="L892" i="2"/>
  <c r="F892" i="2"/>
  <c r="L891" i="2"/>
  <c r="F891" i="2"/>
  <c r="L890" i="2"/>
  <c r="F890" i="2"/>
  <c r="L889" i="2"/>
  <c r="F889" i="2"/>
  <c r="L888" i="2"/>
  <c r="F888" i="2"/>
  <c r="L887" i="2"/>
  <c r="F887" i="2"/>
  <c r="L886" i="2"/>
  <c r="F886" i="2"/>
  <c r="L885" i="2"/>
  <c r="F885" i="2"/>
  <c r="L884" i="2"/>
  <c r="F884" i="2"/>
  <c r="L883" i="2"/>
  <c r="F883" i="2"/>
  <c r="L882" i="2"/>
  <c r="F882" i="2"/>
  <c r="L881" i="2"/>
  <c r="F881" i="2"/>
  <c r="L880" i="2"/>
  <c r="F880" i="2"/>
  <c r="L879" i="2"/>
  <c r="F879" i="2"/>
  <c r="L878" i="2"/>
  <c r="F878" i="2"/>
  <c r="L877" i="2"/>
  <c r="F877" i="2"/>
  <c r="L876" i="2"/>
  <c r="F876" i="2"/>
  <c r="L875" i="2"/>
  <c r="F875" i="2"/>
  <c r="L874" i="2"/>
  <c r="F874" i="2"/>
  <c r="L873" i="2"/>
  <c r="F873" i="2"/>
  <c r="L872" i="2"/>
  <c r="F872" i="2"/>
  <c r="L871" i="2"/>
  <c r="F871" i="2"/>
  <c r="L870" i="2"/>
  <c r="F870" i="2"/>
  <c r="L869" i="2"/>
  <c r="F869" i="2"/>
  <c r="L868" i="2"/>
  <c r="F868" i="2"/>
  <c r="L867" i="2"/>
  <c r="F867" i="2"/>
  <c r="L866" i="2"/>
  <c r="F866" i="2"/>
  <c r="L865" i="2"/>
  <c r="F865" i="2"/>
  <c r="L864" i="2"/>
  <c r="F864" i="2"/>
  <c r="L863" i="2"/>
  <c r="F863" i="2"/>
  <c r="L862" i="2"/>
  <c r="F862" i="2"/>
  <c r="L861" i="2"/>
  <c r="F861" i="2"/>
  <c r="L860" i="2"/>
  <c r="F860" i="2"/>
  <c r="L859" i="2"/>
  <c r="F859" i="2"/>
  <c r="L858" i="2"/>
  <c r="F858" i="2"/>
  <c r="L857" i="2"/>
  <c r="F857" i="2"/>
  <c r="L856" i="2"/>
  <c r="F856" i="2"/>
  <c r="L855" i="2"/>
  <c r="F855" i="2"/>
  <c r="L854" i="2"/>
  <c r="F854" i="2"/>
  <c r="L853" i="2"/>
  <c r="F853" i="2"/>
  <c r="K852" i="2"/>
  <c r="J852" i="2"/>
  <c r="I852" i="2"/>
  <c r="L852" i="2" s="1"/>
  <c r="G852" i="2"/>
  <c r="F852" i="2" s="1"/>
  <c r="L851" i="2"/>
  <c r="F851" i="2"/>
  <c r="L850" i="2"/>
  <c r="F850" i="2"/>
  <c r="L849" i="2"/>
  <c r="F849" i="2"/>
  <c r="L848" i="2"/>
  <c r="F848" i="2"/>
  <c r="L847" i="2"/>
  <c r="F847" i="2"/>
  <c r="L846" i="2"/>
  <c r="F846" i="2"/>
  <c r="L845" i="2"/>
  <c r="F845" i="2"/>
  <c r="L844" i="2"/>
  <c r="F844" i="2"/>
  <c r="L843" i="2"/>
  <c r="F843" i="2"/>
  <c r="L842" i="2"/>
  <c r="F842" i="2"/>
  <c r="L841" i="2"/>
  <c r="F841" i="2"/>
  <c r="L840" i="2"/>
  <c r="F840" i="2"/>
  <c r="L839" i="2"/>
  <c r="F839" i="2"/>
  <c r="L838" i="2"/>
  <c r="F838" i="2"/>
  <c r="L837" i="2"/>
  <c r="F837" i="2"/>
  <c r="L836" i="2"/>
  <c r="F836" i="2"/>
  <c r="L835" i="2"/>
  <c r="F835" i="2"/>
  <c r="L834" i="2"/>
  <c r="F834" i="2"/>
  <c r="L833" i="2"/>
  <c r="F833" i="2"/>
  <c r="L832" i="2"/>
  <c r="F832" i="2"/>
  <c r="L831" i="2"/>
  <c r="F831" i="2"/>
  <c r="L830" i="2"/>
  <c r="F830" i="2"/>
  <c r="K829" i="2"/>
  <c r="L829" i="2" s="1"/>
  <c r="J829" i="2"/>
  <c r="I829" i="2"/>
  <c r="G829" i="2"/>
  <c r="F829" i="2"/>
  <c r="L828" i="2"/>
  <c r="F828" i="2"/>
  <c r="L827" i="2"/>
  <c r="F827" i="2"/>
  <c r="L826" i="2"/>
  <c r="F826" i="2"/>
  <c r="L825" i="2"/>
  <c r="F825" i="2"/>
  <c r="L824" i="2"/>
  <c r="F824" i="2"/>
  <c r="L823" i="2"/>
  <c r="F823" i="2"/>
  <c r="L822" i="2"/>
  <c r="F822" i="2"/>
  <c r="L821" i="2"/>
  <c r="F821" i="2"/>
  <c r="L820" i="2"/>
  <c r="F820" i="2"/>
  <c r="L819" i="2"/>
  <c r="F819" i="2"/>
  <c r="L818" i="2"/>
  <c r="F818" i="2"/>
  <c r="L817" i="2"/>
  <c r="F817" i="2"/>
  <c r="L816" i="2"/>
  <c r="F816" i="2"/>
  <c r="L815" i="2"/>
  <c r="F815" i="2"/>
  <c r="L814" i="2"/>
  <c r="F814" i="2"/>
  <c r="L813" i="2"/>
  <c r="F813" i="2"/>
  <c r="L812" i="2"/>
  <c r="F812" i="2"/>
  <c r="L811" i="2"/>
  <c r="F811" i="2"/>
  <c r="L810" i="2"/>
  <c r="F810" i="2"/>
  <c r="L809" i="2"/>
  <c r="F809" i="2"/>
  <c r="L808" i="2"/>
  <c r="F808" i="2"/>
  <c r="L807" i="2"/>
  <c r="F807" i="2"/>
  <c r="L806" i="2"/>
  <c r="F806" i="2"/>
  <c r="L805" i="2"/>
  <c r="F805" i="2"/>
  <c r="L804" i="2"/>
  <c r="F804" i="2"/>
  <c r="L803" i="2"/>
  <c r="F803" i="2"/>
  <c r="L802" i="2"/>
  <c r="F802" i="2"/>
  <c r="L801" i="2"/>
  <c r="F801" i="2"/>
  <c r="L800" i="2"/>
  <c r="F800" i="2"/>
  <c r="L799" i="2"/>
  <c r="F799" i="2"/>
  <c r="L798" i="2"/>
  <c r="F798" i="2"/>
  <c r="L797" i="2"/>
  <c r="F797" i="2"/>
  <c r="L796" i="2"/>
  <c r="F796" i="2"/>
  <c r="L795" i="2"/>
  <c r="F795" i="2"/>
  <c r="L794" i="2"/>
  <c r="F794" i="2"/>
  <c r="L793" i="2"/>
  <c r="F793" i="2"/>
  <c r="L792" i="2"/>
  <c r="F792" i="2"/>
  <c r="L791" i="2"/>
  <c r="F791" i="2"/>
  <c r="L790" i="2"/>
  <c r="F790" i="2"/>
  <c r="L789" i="2"/>
  <c r="F789" i="2"/>
  <c r="L788" i="2"/>
  <c r="F788" i="2"/>
  <c r="L787" i="2"/>
  <c r="F787" i="2"/>
  <c r="L786" i="2"/>
  <c r="F786" i="2"/>
  <c r="L785" i="2"/>
  <c r="F785" i="2"/>
  <c r="L784" i="2"/>
  <c r="F784" i="2"/>
  <c r="L783" i="2"/>
  <c r="F783" i="2"/>
  <c r="L782" i="2"/>
  <c r="F782" i="2"/>
  <c r="L781" i="2"/>
  <c r="F781" i="2"/>
  <c r="L780" i="2"/>
  <c r="F780" i="2"/>
  <c r="L779" i="2"/>
  <c r="F779" i="2"/>
  <c r="L778" i="2"/>
  <c r="F778" i="2"/>
  <c r="L777" i="2"/>
  <c r="F777" i="2"/>
  <c r="L776" i="2"/>
  <c r="F776" i="2"/>
  <c r="L775" i="2"/>
  <c r="F775" i="2"/>
  <c r="L774" i="2"/>
  <c r="F774" i="2"/>
  <c r="L773" i="2"/>
  <c r="F773" i="2"/>
  <c r="L772" i="2"/>
  <c r="F772" i="2"/>
  <c r="L771" i="2"/>
  <c r="F771" i="2"/>
  <c r="L770" i="2"/>
  <c r="F770" i="2"/>
  <c r="L769" i="2"/>
  <c r="F769" i="2"/>
  <c r="L768" i="2"/>
  <c r="F768" i="2"/>
  <c r="L767" i="2"/>
  <c r="F767" i="2"/>
  <c r="L766" i="2"/>
  <c r="F766" i="2"/>
  <c r="L765" i="2"/>
  <c r="F765" i="2"/>
  <c r="L764" i="2"/>
  <c r="F764" i="2"/>
  <c r="L763" i="2"/>
  <c r="F763" i="2"/>
  <c r="L762" i="2"/>
  <c r="F762" i="2"/>
  <c r="L761" i="2"/>
  <c r="F761" i="2"/>
  <c r="L760" i="2"/>
  <c r="F760" i="2"/>
  <c r="L759" i="2"/>
  <c r="F759" i="2"/>
  <c r="L758" i="2"/>
  <c r="F758" i="2"/>
  <c r="L757" i="2"/>
  <c r="F757" i="2"/>
  <c r="L756" i="2"/>
  <c r="F756" i="2"/>
  <c r="L755" i="2"/>
  <c r="F755" i="2"/>
  <c r="L754" i="2"/>
  <c r="F754" i="2"/>
  <c r="L753" i="2"/>
  <c r="F753" i="2"/>
  <c r="L752" i="2"/>
  <c r="F752" i="2"/>
  <c r="L751" i="2"/>
  <c r="F751" i="2"/>
  <c r="L750" i="2"/>
  <c r="F750" i="2"/>
  <c r="L749" i="2"/>
  <c r="F749" i="2"/>
  <c r="L748" i="2"/>
  <c r="F748" i="2"/>
  <c r="L747" i="2"/>
  <c r="F747" i="2"/>
  <c r="L746" i="2"/>
  <c r="F746" i="2"/>
  <c r="L745" i="2"/>
  <c r="F745" i="2"/>
  <c r="K744" i="2"/>
  <c r="J744" i="2"/>
  <c r="I744" i="2"/>
  <c r="H744" i="2"/>
  <c r="G744" i="2"/>
  <c r="L744" i="2" s="1"/>
  <c r="L743" i="2"/>
  <c r="F743" i="2"/>
  <c r="L742" i="2"/>
  <c r="F742" i="2"/>
  <c r="K741" i="2"/>
  <c r="J741" i="2"/>
  <c r="I741" i="2"/>
  <c r="G741" i="2"/>
  <c r="L741" i="2" s="1"/>
  <c r="F741" i="2"/>
  <c r="L740" i="2"/>
  <c r="F740" i="2"/>
  <c r="L739" i="2"/>
  <c r="K739" i="2"/>
  <c r="J739" i="2"/>
  <c r="I739" i="2"/>
  <c r="G739" i="2"/>
  <c r="F739" i="2"/>
  <c r="K738" i="2"/>
  <c r="J738" i="2"/>
  <c r="I738" i="2"/>
  <c r="G738" i="2"/>
  <c r="L738" i="2" s="1"/>
  <c r="K737" i="2"/>
  <c r="J737" i="2"/>
  <c r="I737" i="2"/>
  <c r="G737" i="2"/>
  <c r="L737" i="2" s="1"/>
  <c r="F737" i="2"/>
  <c r="K736" i="2"/>
  <c r="J736" i="2"/>
  <c r="I736" i="2"/>
  <c r="G736" i="2"/>
  <c r="L736" i="2" s="1"/>
  <c r="F736" i="2"/>
  <c r="L735" i="2"/>
  <c r="K735" i="2"/>
  <c r="J735" i="2"/>
  <c r="I735" i="2"/>
  <c r="G735" i="2"/>
  <c r="F735" i="2"/>
  <c r="K734" i="2"/>
  <c r="J734" i="2"/>
  <c r="I734" i="2"/>
  <c r="G734" i="2"/>
  <c r="L734" i="2" s="1"/>
  <c r="K733" i="2"/>
  <c r="J733" i="2"/>
  <c r="I733" i="2"/>
  <c r="G733" i="2"/>
  <c r="L733" i="2" s="1"/>
  <c r="F733" i="2"/>
  <c r="K732" i="2"/>
  <c r="J732" i="2"/>
  <c r="I732" i="2"/>
  <c r="G732" i="2"/>
  <c r="L732" i="2" s="1"/>
  <c r="F732" i="2"/>
  <c r="L731" i="2"/>
  <c r="K731" i="2"/>
  <c r="J731" i="2"/>
  <c r="I731" i="2"/>
  <c r="G731" i="2"/>
  <c r="F731" i="2"/>
  <c r="K730" i="2"/>
  <c r="J730" i="2"/>
  <c r="I730" i="2"/>
  <c r="G730" i="2"/>
  <c r="L730" i="2" s="1"/>
  <c r="K729" i="2"/>
  <c r="J729" i="2"/>
  <c r="I729" i="2"/>
  <c r="G729" i="2"/>
  <c r="L729" i="2" s="1"/>
  <c r="F729" i="2"/>
  <c r="K728" i="2"/>
  <c r="J728" i="2"/>
  <c r="I728" i="2"/>
  <c r="G728" i="2"/>
  <c r="L728" i="2" s="1"/>
  <c r="F728" i="2"/>
  <c r="L727" i="2"/>
  <c r="K727" i="2"/>
  <c r="J727" i="2"/>
  <c r="I727" i="2"/>
  <c r="G727" i="2"/>
  <c r="F727" i="2"/>
  <c r="K726" i="2"/>
  <c r="J726" i="2"/>
  <c r="I726" i="2"/>
  <c r="G726" i="2"/>
  <c r="L726" i="2" s="1"/>
  <c r="K725" i="2"/>
  <c r="J725" i="2"/>
  <c r="I725" i="2"/>
  <c r="H725" i="2"/>
  <c r="G725" i="2"/>
  <c r="L725" i="2" s="1"/>
  <c r="F725" i="2"/>
  <c r="L724" i="2"/>
  <c r="F724" i="2"/>
  <c r="L723" i="2"/>
  <c r="F723" i="2"/>
  <c r="L722" i="2"/>
  <c r="F722" i="2"/>
  <c r="L721" i="2"/>
  <c r="F721" i="2"/>
  <c r="L720" i="2"/>
  <c r="F720" i="2"/>
  <c r="L719" i="2"/>
  <c r="F719" i="2"/>
  <c r="L718" i="2"/>
  <c r="F718" i="2"/>
  <c r="L717" i="2"/>
  <c r="F717" i="2"/>
  <c r="L716" i="2"/>
  <c r="F716" i="2"/>
  <c r="L715" i="2"/>
  <c r="F715" i="2"/>
  <c r="L714" i="2"/>
  <c r="F714" i="2"/>
  <c r="L713" i="2"/>
  <c r="F713" i="2"/>
  <c r="L712" i="2"/>
  <c r="F712" i="2"/>
  <c r="L711" i="2"/>
  <c r="F711" i="2"/>
  <c r="L710" i="2"/>
  <c r="F710" i="2"/>
  <c r="L709" i="2"/>
  <c r="F709" i="2"/>
  <c r="L708" i="2"/>
  <c r="F708" i="2"/>
  <c r="L707" i="2"/>
  <c r="F707" i="2"/>
  <c r="L706" i="2"/>
  <c r="F706" i="2"/>
  <c r="L705" i="2"/>
  <c r="F705" i="2"/>
  <c r="L704" i="2"/>
  <c r="F704" i="2"/>
  <c r="L703" i="2"/>
  <c r="F703" i="2"/>
  <c r="L702" i="2"/>
  <c r="F702" i="2"/>
  <c r="L701" i="2"/>
  <c r="F701" i="2"/>
  <c r="L700" i="2"/>
  <c r="F700" i="2"/>
  <c r="L699" i="2"/>
  <c r="F699" i="2"/>
  <c r="L698" i="2"/>
  <c r="F698" i="2"/>
  <c r="K697" i="2"/>
  <c r="J697" i="2"/>
  <c r="I697" i="2"/>
  <c r="G697" i="2"/>
  <c r="L697" i="2" s="1"/>
  <c r="F697" i="2"/>
  <c r="K696" i="2"/>
  <c r="J696" i="2"/>
  <c r="I696" i="2"/>
  <c r="L696" i="2" s="1"/>
  <c r="G696" i="2"/>
  <c r="F696" i="2"/>
  <c r="L695" i="2"/>
  <c r="F695" i="2"/>
  <c r="L694" i="2"/>
  <c r="F694" i="2"/>
  <c r="L693" i="2"/>
  <c r="F693" i="2"/>
  <c r="L692" i="2"/>
  <c r="F692" i="2"/>
  <c r="L691" i="2"/>
  <c r="F691" i="2"/>
  <c r="L690" i="2"/>
  <c r="F690" i="2"/>
  <c r="L689" i="2"/>
  <c r="F689" i="2"/>
  <c r="L688" i="2"/>
  <c r="F688" i="2"/>
  <c r="L687" i="2"/>
  <c r="F687" i="2"/>
  <c r="L686" i="2"/>
  <c r="F686" i="2"/>
  <c r="L685" i="2"/>
  <c r="F685" i="2"/>
  <c r="L684" i="2"/>
  <c r="F684" i="2"/>
  <c r="L683" i="2"/>
  <c r="F683" i="2"/>
  <c r="L682" i="2"/>
  <c r="F682" i="2"/>
  <c r="L681" i="2"/>
  <c r="F681" i="2"/>
  <c r="L680" i="2"/>
  <c r="F680" i="2"/>
  <c r="L679" i="2"/>
  <c r="F679" i="2"/>
  <c r="L678" i="2"/>
  <c r="F678" i="2"/>
  <c r="L677" i="2"/>
  <c r="F677" i="2"/>
  <c r="L676" i="2"/>
  <c r="F676" i="2"/>
  <c r="H675" i="2"/>
  <c r="L675" i="2" s="1"/>
  <c r="F675" i="2"/>
  <c r="H674" i="2"/>
  <c r="L674" i="2" s="1"/>
  <c r="F674" i="2"/>
  <c r="L673" i="2"/>
  <c r="F673" i="2"/>
  <c r="H672" i="2"/>
  <c r="L672" i="2" s="1"/>
  <c r="F672" i="2"/>
  <c r="L671" i="2"/>
  <c r="F671" i="2"/>
  <c r="L670" i="2"/>
  <c r="F670" i="2"/>
  <c r="L669" i="2"/>
  <c r="F669" i="2"/>
  <c r="L668" i="2"/>
  <c r="F668" i="2"/>
  <c r="L667" i="2"/>
  <c r="F667" i="2"/>
  <c r="L666" i="2"/>
  <c r="F666" i="2"/>
  <c r="L665" i="2"/>
  <c r="F665" i="2"/>
  <c r="L664" i="2"/>
  <c r="F664" i="2"/>
  <c r="L663" i="2"/>
  <c r="F663" i="2"/>
  <c r="L662" i="2"/>
  <c r="F662" i="2"/>
  <c r="L661" i="2"/>
  <c r="F661" i="2"/>
  <c r="L660" i="2"/>
  <c r="F660" i="2"/>
  <c r="L659" i="2"/>
  <c r="F659" i="2"/>
  <c r="L658" i="2"/>
  <c r="F658" i="2"/>
  <c r="L657" i="2"/>
  <c r="F657" i="2"/>
  <c r="L656" i="2"/>
  <c r="F656" i="2"/>
  <c r="L655" i="2"/>
  <c r="F655" i="2"/>
  <c r="L654" i="2"/>
  <c r="F654" i="2"/>
  <c r="L653" i="2"/>
  <c r="F653" i="2"/>
  <c r="L652" i="2"/>
  <c r="F652" i="2"/>
  <c r="L651" i="2"/>
  <c r="F651" i="2"/>
  <c r="L650" i="2"/>
  <c r="F650" i="2"/>
  <c r="L649" i="2"/>
  <c r="F649" i="2"/>
  <c r="L648" i="2"/>
  <c r="F648" i="2"/>
  <c r="L647" i="2"/>
  <c r="F647" i="2"/>
  <c r="L646" i="2"/>
  <c r="F646" i="2"/>
  <c r="K645" i="2"/>
  <c r="J645" i="2"/>
  <c r="I645" i="2"/>
  <c r="G645" i="2"/>
  <c r="F645" i="2" s="1"/>
  <c r="K644" i="2"/>
  <c r="J644" i="2"/>
  <c r="I644" i="2"/>
  <c r="G644" i="2"/>
  <c r="L644" i="2" s="1"/>
  <c r="F644" i="2"/>
  <c r="K643" i="2"/>
  <c r="J643" i="2"/>
  <c r="L643" i="2" s="1"/>
  <c r="I643" i="2"/>
  <c r="G643" i="2"/>
  <c r="F643" i="2" s="1"/>
  <c r="K642" i="2"/>
  <c r="J642" i="2"/>
  <c r="I642" i="2"/>
  <c r="G642" i="2"/>
  <c r="L642" i="2" s="1"/>
  <c r="F642" i="2"/>
  <c r="K641" i="2"/>
  <c r="J641" i="2"/>
  <c r="I641" i="2"/>
  <c r="G641" i="2"/>
  <c r="F641" i="2" s="1"/>
  <c r="K640" i="2"/>
  <c r="J640" i="2"/>
  <c r="I640" i="2"/>
  <c r="G640" i="2"/>
  <c r="L640" i="2" s="1"/>
  <c r="F640" i="2"/>
  <c r="K639" i="2"/>
  <c r="J639" i="2"/>
  <c r="L639" i="2" s="1"/>
  <c r="I639" i="2"/>
  <c r="G639" i="2"/>
  <c r="F639" i="2" s="1"/>
  <c r="K638" i="2"/>
  <c r="J638" i="2"/>
  <c r="I638" i="2"/>
  <c r="G638" i="2"/>
  <c r="L638" i="2" s="1"/>
  <c r="F638" i="2"/>
  <c r="K637" i="2"/>
  <c r="J637" i="2"/>
  <c r="I637" i="2"/>
  <c r="G637" i="2"/>
  <c r="F637" i="2" s="1"/>
  <c r="K636" i="2"/>
  <c r="J636" i="2"/>
  <c r="I636" i="2"/>
  <c r="G636" i="2"/>
  <c r="L636" i="2" s="1"/>
  <c r="F636" i="2"/>
  <c r="K635" i="2"/>
  <c r="J635" i="2"/>
  <c r="L635" i="2" s="1"/>
  <c r="I635" i="2"/>
  <c r="G635" i="2"/>
  <c r="F635" i="2" s="1"/>
  <c r="K634" i="2"/>
  <c r="J634" i="2"/>
  <c r="I634" i="2"/>
  <c r="G634" i="2"/>
  <c r="L634" i="2" s="1"/>
  <c r="F634" i="2"/>
  <c r="K633" i="2"/>
  <c r="J633" i="2"/>
  <c r="I633" i="2"/>
  <c r="G633" i="2"/>
  <c r="F633" i="2" s="1"/>
  <c r="K632" i="2"/>
  <c r="J632" i="2"/>
  <c r="I632" i="2"/>
  <c r="G632" i="2"/>
  <c r="L632" i="2" s="1"/>
  <c r="F632" i="2"/>
  <c r="K631" i="2"/>
  <c r="J631" i="2"/>
  <c r="L631" i="2" s="1"/>
  <c r="I631" i="2"/>
  <c r="G631" i="2"/>
  <c r="F631" i="2" s="1"/>
  <c r="K630" i="2"/>
  <c r="J630" i="2"/>
  <c r="I630" i="2"/>
  <c r="G630" i="2"/>
  <c r="L630" i="2" s="1"/>
  <c r="F630" i="2"/>
  <c r="K629" i="2"/>
  <c r="J629" i="2"/>
  <c r="I629" i="2"/>
  <c r="G629" i="2"/>
  <c r="F629" i="2" s="1"/>
  <c r="K628" i="2"/>
  <c r="J628" i="2"/>
  <c r="I628" i="2"/>
  <c r="G628" i="2"/>
  <c r="L628" i="2" s="1"/>
  <c r="F628" i="2"/>
  <c r="K627" i="2"/>
  <c r="J627" i="2"/>
  <c r="L627" i="2" s="1"/>
  <c r="I627" i="2"/>
  <c r="G627" i="2"/>
  <c r="F627" i="2" s="1"/>
  <c r="K626" i="2"/>
  <c r="J626" i="2"/>
  <c r="I626" i="2"/>
  <c r="G626" i="2"/>
  <c r="L626" i="2" s="1"/>
  <c r="F626" i="2"/>
  <c r="K625" i="2"/>
  <c r="J625" i="2"/>
  <c r="I625" i="2"/>
  <c r="G625" i="2"/>
  <c r="F625" i="2" s="1"/>
  <c r="K624" i="2"/>
  <c r="J624" i="2"/>
  <c r="I624" i="2"/>
  <c r="G624" i="2"/>
  <c r="L624" i="2" s="1"/>
  <c r="F624" i="2"/>
  <c r="K623" i="2"/>
  <c r="J623" i="2"/>
  <c r="L623" i="2" s="1"/>
  <c r="I623" i="2"/>
  <c r="G623" i="2"/>
  <c r="F623" i="2" s="1"/>
  <c r="K622" i="2"/>
  <c r="J622" i="2"/>
  <c r="I622" i="2"/>
  <c r="G622" i="2"/>
  <c r="L622" i="2" s="1"/>
  <c r="F622" i="2"/>
  <c r="K621" i="2"/>
  <c r="J621" i="2"/>
  <c r="I621" i="2"/>
  <c r="G621" i="2"/>
  <c r="F621" i="2" s="1"/>
  <c r="K620" i="2"/>
  <c r="J620" i="2"/>
  <c r="I620" i="2"/>
  <c r="G620" i="2"/>
  <c r="L620" i="2" s="1"/>
  <c r="F620" i="2"/>
  <c r="K619" i="2"/>
  <c r="J619" i="2"/>
  <c r="L619" i="2" s="1"/>
  <c r="I619" i="2"/>
  <c r="G619" i="2"/>
  <c r="F619" i="2" s="1"/>
  <c r="K618" i="2"/>
  <c r="J618" i="2"/>
  <c r="I618" i="2"/>
  <c r="G618" i="2"/>
  <c r="L618" i="2" s="1"/>
  <c r="F618" i="2"/>
  <c r="K617" i="2"/>
  <c r="J617" i="2"/>
  <c r="I617" i="2"/>
  <c r="G617" i="2"/>
  <c r="F617" i="2" s="1"/>
  <c r="K616" i="2"/>
  <c r="J616" i="2"/>
  <c r="I616" i="2"/>
  <c r="G616" i="2"/>
  <c r="L616" i="2" s="1"/>
  <c r="F616" i="2"/>
  <c r="K615" i="2"/>
  <c r="J615" i="2"/>
  <c r="L615" i="2" s="1"/>
  <c r="I615" i="2"/>
  <c r="G615" i="2"/>
  <c r="F615" i="2" s="1"/>
  <c r="K614" i="2"/>
  <c r="J614" i="2"/>
  <c r="I614" i="2"/>
  <c r="G614" i="2"/>
  <c r="L614" i="2" s="1"/>
  <c r="F614" i="2"/>
  <c r="K613" i="2"/>
  <c r="J613" i="2"/>
  <c r="I613" i="2"/>
  <c r="G613" i="2"/>
  <c r="F613" i="2" s="1"/>
  <c r="K612" i="2"/>
  <c r="J612" i="2"/>
  <c r="I612" i="2"/>
  <c r="H612" i="2"/>
  <c r="G612" i="2"/>
  <c r="L612" i="2" s="1"/>
  <c r="F612" i="2"/>
  <c r="K611" i="2"/>
  <c r="L611" i="2" s="1"/>
  <c r="J611" i="2"/>
  <c r="I611" i="2"/>
  <c r="G611" i="2"/>
  <c r="F611" i="2"/>
  <c r="K610" i="2"/>
  <c r="J610" i="2"/>
  <c r="I610" i="2"/>
  <c r="G610" i="2"/>
  <c r="L610" i="2" s="1"/>
  <c r="F610" i="2"/>
  <c r="K609" i="2"/>
  <c r="J609" i="2"/>
  <c r="I609" i="2"/>
  <c r="L609" i="2" s="1"/>
  <c r="G609" i="2"/>
  <c r="F609" i="2" s="1"/>
  <c r="K608" i="2"/>
  <c r="J608" i="2"/>
  <c r="I608" i="2"/>
  <c r="G608" i="2"/>
  <c r="L608" i="2" s="1"/>
  <c r="F608" i="2"/>
  <c r="K607" i="2"/>
  <c r="L607" i="2" s="1"/>
  <c r="J607" i="2"/>
  <c r="I607" i="2"/>
  <c r="G607" i="2"/>
  <c r="F607" i="2"/>
  <c r="K606" i="2"/>
  <c r="J606" i="2"/>
  <c r="I606" i="2"/>
  <c r="G606" i="2"/>
  <c r="L606" i="2" s="1"/>
  <c r="F606" i="2"/>
  <c r="K605" i="2"/>
  <c r="J605" i="2"/>
  <c r="I605" i="2"/>
  <c r="L605" i="2" s="1"/>
  <c r="G605" i="2"/>
  <c r="F605" i="2" s="1"/>
  <c r="K604" i="2"/>
  <c r="J604" i="2"/>
  <c r="I604" i="2"/>
  <c r="G604" i="2"/>
  <c r="L604" i="2" s="1"/>
  <c r="F604" i="2"/>
  <c r="K603" i="2"/>
  <c r="L603" i="2" s="1"/>
  <c r="J603" i="2"/>
  <c r="I603" i="2"/>
  <c r="H603" i="2"/>
  <c r="G603" i="2"/>
  <c r="F603" i="2"/>
  <c r="K602" i="2"/>
  <c r="J602" i="2"/>
  <c r="I602" i="2"/>
  <c r="H602" i="2"/>
  <c r="G602" i="2"/>
  <c r="L602" i="2" s="1"/>
  <c r="F602" i="2"/>
  <c r="K601" i="2"/>
  <c r="L601" i="2" s="1"/>
  <c r="J601" i="2"/>
  <c r="I601" i="2"/>
  <c r="G601" i="2"/>
  <c r="F601" i="2"/>
  <c r="K600" i="2"/>
  <c r="J600" i="2"/>
  <c r="I600" i="2"/>
  <c r="G600" i="2"/>
  <c r="L600" i="2" s="1"/>
  <c r="F600" i="2"/>
  <c r="K599" i="2"/>
  <c r="J599" i="2"/>
  <c r="I599" i="2"/>
  <c r="G599" i="2"/>
  <c r="L599" i="2" s="1"/>
  <c r="F599" i="2"/>
  <c r="K598" i="2"/>
  <c r="J598" i="2"/>
  <c r="I598" i="2"/>
  <c r="G598" i="2"/>
  <c r="L598" i="2" s="1"/>
  <c r="F598" i="2"/>
  <c r="K597" i="2"/>
  <c r="L597" i="2" s="1"/>
  <c r="J597" i="2"/>
  <c r="I597" i="2"/>
  <c r="G597" i="2"/>
  <c r="F597" i="2"/>
  <c r="K596" i="2"/>
  <c r="J596" i="2"/>
  <c r="I596" i="2"/>
  <c r="H596" i="2"/>
  <c r="G596" i="2"/>
  <c r="L596" i="2" s="1"/>
  <c r="K595" i="2"/>
  <c r="J595" i="2"/>
  <c r="I595" i="2"/>
  <c r="G595" i="2"/>
  <c r="L595" i="2" s="1"/>
  <c r="F595" i="2"/>
  <c r="K594" i="2"/>
  <c r="J594" i="2"/>
  <c r="I594" i="2"/>
  <c r="H594" i="2"/>
  <c r="G594" i="2"/>
  <c r="L594" i="2" s="1"/>
  <c r="F594" i="2"/>
  <c r="K593" i="2"/>
  <c r="J593" i="2"/>
  <c r="I593" i="2"/>
  <c r="G593" i="2"/>
  <c r="L593" i="2" s="1"/>
  <c r="F593" i="2"/>
  <c r="K592" i="2"/>
  <c r="J592" i="2"/>
  <c r="I592" i="2"/>
  <c r="L592" i="2" s="1"/>
  <c r="G592" i="2"/>
  <c r="F592" i="2"/>
  <c r="K591" i="2"/>
  <c r="J591" i="2"/>
  <c r="I591" i="2"/>
  <c r="G591" i="2"/>
  <c r="L591" i="2" s="1"/>
  <c r="F591" i="2"/>
  <c r="K590" i="2"/>
  <c r="J590" i="2"/>
  <c r="I590" i="2"/>
  <c r="G590" i="2"/>
  <c r="L590" i="2" s="1"/>
  <c r="F590" i="2"/>
  <c r="K589" i="2"/>
  <c r="J589" i="2"/>
  <c r="I589" i="2"/>
  <c r="G589" i="2"/>
  <c r="L589" i="2" s="1"/>
  <c r="F589" i="2"/>
  <c r="K588" i="2"/>
  <c r="J588" i="2"/>
  <c r="I588" i="2"/>
  <c r="L588" i="2" s="1"/>
  <c r="G588" i="2"/>
  <c r="F588" i="2"/>
  <c r="K587" i="2"/>
  <c r="J587" i="2"/>
  <c r="I587" i="2"/>
  <c r="G587" i="2"/>
  <c r="L587" i="2" s="1"/>
  <c r="F587" i="2"/>
  <c r="K586" i="2"/>
  <c r="J586" i="2"/>
  <c r="I586" i="2"/>
  <c r="G586" i="2"/>
  <c r="L586" i="2" s="1"/>
  <c r="F586" i="2"/>
  <c r="K585" i="2"/>
  <c r="J585" i="2"/>
  <c r="I585" i="2"/>
  <c r="H585" i="2"/>
  <c r="G585" i="2"/>
  <c r="L585" i="2" s="1"/>
  <c r="F585" i="2"/>
  <c r="K584" i="2"/>
  <c r="J584" i="2"/>
  <c r="L584" i="2" s="1"/>
  <c r="I584" i="2"/>
  <c r="G584" i="2"/>
  <c r="F584" i="2" s="1"/>
  <c r="K583" i="2"/>
  <c r="J583" i="2"/>
  <c r="I583" i="2"/>
  <c r="G583" i="2"/>
  <c r="L583" i="2" s="1"/>
  <c r="F583" i="2"/>
  <c r="K582" i="2"/>
  <c r="J582" i="2"/>
  <c r="I582" i="2"/>
  <c r="G582" i="2"/>
  <c r="F582" i="2" s="1"/>
  <c r="K581" i="2"/>
  <c r="J581" i="2"/>
  <c r="I581" i="2"/>
  <c r="G581" i="2"/>
  <c r="L581" i="2" s="1"/>
  <c r="F581" i="2"/>
  <c r="K580" i="2"/>
  <c r="J580" i="2"/>
  <c r="L580" i="2" s="1"/>
  <c r="I580" i="2"/>
  <c r="G580" i="2"/>
  <c r="F580" i="2" s="1"/>
  <c r="K579" i="2"/>
  <c r="J579" i="2"/>
  <c r="I579" i="2"/>
  <c r="G579" i="2"/>
  <c r="L579" i="2" s="1"/>
  <c r="F579" i="2"/>
  <c r="K578" i="2"/>
  <c r="J578" i="2"/>
  <c r="I578" i="2"/>
  <c r="H578" i="2"/>
  <c r="L578" i="2" s="1"/>
  <c r="G578" i="2"/>
  <c r="F578" i="2" s="1"/>
  <c r="K577" i="2"/>
  <c r="J577" i="2"/>
  <c r="I577" i="2"/>
  <c r="G577" i="2"/>
  <c r="L577" i="2" s="1"/>
  <c r="F577" i="2"/>
  <c r="K576" i="2"/>
  <c r="L576" i="2" s="1"/>
  <c r="J576" i="2"/>
  <c r="I576" i="2"/>
  <c r="G576" i="2"/>
  <c r="F576" i="2"/>
  <c r="K575" i="2"/>
  <c r="J575" i="2"/>
  <c r="I575" i="2"/>
  <c r="G575" i="2"/>
  <c r="L575" i="2" s="1"/>
  <c r="F575" i="2"/>
  <c r="K574" i="2"/>
  <c r="J574" i="2"/>
  <c r="I574" i="2"/>
  <c r="L574" i="2" s="1"/>
  <c r="G574" i="2"/>
  <c r="F574" i="2" s="1"/>
  <c r="K573" i="2"/>
  <c r="J573" i="2"/>
  <c r="I573" i="2"/>
  <c r="G573" i="2"/>
  <c r="L573" i="2" s="1"/>
  <c r="F573" i="2"/>
  <c r="K572" i="2"/>
  <c r="L572" i="2" s="1"/>
  <c r="J572" i="2"/>
  <c r="I572" i="2"/>
  <c r="G572" i="2"/>
  <c r="F572" i="2"/>
  <c r="K571" i="2"/>
  <c r="J571" i="2"/>
  <c r="I571" i="2"/>
  <c r="G571" i="2"/>
  <c r="L571" i="2" s="1"/>
  <c r="F571" i="2"/>
  <c r="K570" i="2"/>
  <c r="J570" i="2"/>
  <c r="I570" i="2"/>
  <c r="L570" i="2" s="1"/>
  <c r="G570" i="2"/>
  <c r="F570" i="2" s="1"/>
  <c r="K569" i="2"/>
  <c r="J569" i="2"/>
  <c r="I569" i="2"/>
  <c r="G569" i="2"/>
  <c r="L569" i="2" s="1"/>
  <c r="F569" i="2"/>
  <c r="K568" i="2"/>
  <c r="L568" i="2" s="1"/>
  <c r="J568" i="2"/>
  <c r="I568" i="2"/>
  <c r="G568" i="2"/>
  <c r="F568" i="2"/>
  <c r="K567" i="2"/>
  <c r="J567" i="2"/>
  <c r="I567" i="2"/>
  <c r="G567" i="2"/>
  <c r="L567" i="2" s="1"/>
  <c r="F567" i="2"/>
  <c r="K566" i="2"/>
  <c r="J566" i="2"/>
  <c r="I566" i="2"/>
  <c r="L566" i="2" s="1"/>
  <c r="G566" i="2"/>
  <c r="F566" i="2" s="1"/>
  <c r="K565" i="2"/>
  <c r="J565" i="2"/>
  <c r="I565" i="2"/>
  <c r="G565" i="2"/>
  <c r="L565" i="2" s="1"/>
  <c r="F565" i="2"/>
  <c r="K564" i="2"/>
  <c r="L564" i="2" s="1"/>
  <c r="J564" i="2"/>
  <c r="I564" i="2"/>
  <c r="G564" i="2"/>
  <c r="F564" i="2"/>
  <c r="K563" i="2"/>
  <c r="J563" i="2"/>
  <c r="I563" i="2"/>
  <c r="H563" i="2"/>
  <c r="G563" i="2"/>
  <c r="L563" i="2" s="1"/>
  <c r="F563" i="2"/>
  <c r="K562" i="2"/>
  <c r="J562" i="2"/>
  <c r="L562" i="2" s="1"/>
  <c r="I562" i="2"/>
  <c r="G562" i="2"/>
  <c r="F562" i="2" s="1"/>
  <c r="K561" i="2"/>
  <c r="J561" i="2"/>
  <c r="I561" i="2"/>
  <c r="G561" i="2"/>
  <c r="L561" i="2" s="1"/>
  <c r="F561" i="2"/>
  <c r="L560" i="2"/>
  <c r="K560" i="2"/>
  <c r="J560" i="2"/>
  <c r="I560" i="2"/>
  <c r="G560" i="2"/>
  <c r="F560" i="2"/>
  <c r="K559" i="2"/>
  <c r="J559" i="2"/>
  <c r="I559" i="2"/>
  <c r="G559" i="2"/>
  <c r="L559" i="2" s="1"/>
  <c r="F559" i="2"/>
  <c r="K558" i="2"/>
  <c r="J558" i="2"/>
  <c r="L558" i="2" s="1"/>
  <c r="I558" i="2"/>
  <c r="G558" i="2"/>
  <c r="F558" i="2" s="1"/>
  <c r="K557" i="2"/>
  <c r="J557" i="2"/>
  <c r="I557" i="2"/>
  <c r="G557" i="2"/>
  <c r="L557" i="2" s="1"/>
  <c r="F557" i="2"/>
  <c r="L556" i="2"/>
  <c r="K556" i="2"/>
  <c r="J556" i="2"/>
  <c r="I556" i="2"/>
  <c r="G556" i="2"/>
  <c r="F556" i="2"/>
  <c r="K555" i="2"/>
  <c r="J555" i="2"/>
  <c r="I555" i="2"/>
  <c r="G555" i="2"/>
  <c r="L555" i="2" s="1"/>
  <c r="F555" i="2"/>
  <c r="K554" i="2"/>
  <c r="J554" i="2"/>
  <c r="L554" i="2" s="1"/>
  <c r="I554" i="2"/>
  <c r="G554" i="2"/>
  <c r="F554" i="2" s="1"/>
  <c r="K553" i="2"/>
  <c r="J553" i="2"/>
  <c r="I553" i="2"/>
  <c r="G553" i="2"/>
  <c r="L553" i="2" s="1"/>
  <c r="F553" i="2"/>
  <c r="L552" i="2"/>
  <c r="K552" i="2"/>
  <c r="J552" i="2"/>
  <c r="I552" i="2"/>
  <c r="G552" i="2"/>
  <c r="F552" i="2"/>
  <c r="K551" i="2"/>
  <c r="J551" i="2"/>
  <c r="I551" i="2"/>
  <c r="G551" i="2"/>
  <c r="L551" i="2" s="1"/>
  <c r="F551" i="2"/>
  <c r="K550" i="2"/>
  <c r="J550" i="2"/>
  <c r="L550" i="2" s="1"/>
  <c r="I550" i="2"/>
  <c r="G550" i="2"/>
  <c r="F550" i="2" s="1"/>
  <c r="K549" i="2"/>
  <c r="J549" i="2"/>
  <c r="I549" i="2"/>
  <c r="G549" i="2"/>
  <c r="L549" i="2" s="1"/>
  <c r="F549" i="2"/>
  <c r="L548" i="2"/>
  <c r="K548" i="2"/>
  <c r="J548" i="2"/>
  <c r="I548" i="2"/>
  <c r="G548" i="2"/>
  <c r="F548" i="2"/>
  <c r="K547" i="2"/>
  <c r="J547" i="2"/>
  <c r="I547" i="2"/>
  <c r="G547" i="2"/>
  <c r="L547" i="2" s="1"/>
  <c r="F547" i="2"/>
  <c r="K546" i="2"/>
  <c r="J546" i="2"/>
  <c r="L546" i="2" s="1"/>
  <c r="I546" i="2"/>
  <c r="G546" i="2"/>
  <c r="F546" i="2" s="1"/>
  <c r="K545" i="2"/>
  <c r="J545" i="2"/>
  <c r="I545" i="2"/>
  <c r="G545" i="2"/>
  <c r="L545" i="2" s="1"/>
  <c r="F545" i="2"/>
  <c r="L544" i="2"/>
  <c r="F544" i="2"/>
  <c r="K543" i="2"/>
  <c r="J543" i="2"/>
  <c r="I543" i="2"/>
  <c r="H543" i="2"/>
  <c r="G543" i="2"/>
  <c r="L543" i="2" s="1"/>
  <c r="F543" i="2"/>
  <c r="K542" i="2"/>
  <c r="J542" i="2"/>
  <c r="I542" i="2"/>
  <c r="G542" i="2"/>
  <c r="L542" i="2" s="1"/>
  <c r="F542" i="2"/>
  <c r="K541" i="2"/>
  <c r="J541" i="2"/>
  <c r="I541" i="2"/>
  <c r="G541" i="2"/>
  <c r="L541" i="2" s="1"/>
  <c r="F541" i="2"/>
  <c r="K540" i="2"/>
  <c r="J540" i="2"/>
  <c r="I540" i="2"/>
  <c r="L540" i="2" s="1"/>
  <c r="G540" i="2"/>
  <c r="F540" i="2"/>
  <c r="K539" i="2"/>
  <c r="J539" i="2"/>
  <c r="I539" i="2"/>
  <c r="G539" i="2"/>
  <c r="L539" i="2" s="1"/>
  <c r="F539" i="2"/>
  <c r="K538" i="2"/>
  <c r="J538" i="2"/>
  <c r="I538" i="2"/>
  <c r="G538" i="2"/>
  <c r="L538" i="2" s="1"/>
  <c r="F538" i="2"/>
  <c r="K537" i="2"/>
  <c r="J537" i="2"/>
  <c r="I537" i="2"/>
  <c r="G537" i="2"/>
  <c r="L537" i="2" s="1"/>
  <c r="F537" i="2"/>
  <c r="K536" i="2"/>
  <c r="J536" i="2"/>
  <c r="I536" i="2"/>
  <c r="L536" i="2" s="1"/>
  <c r="G536" i="2"/>
  <c r="F536" i="2"/>
  <c r="K535" i="2"/>
  <c r="J535" i="2"/>
  <c r="I535" i="2"/>
  <c r="G535" i="2"/>
  <c r="L535" i="2" s="1"/>
  <c r="F535" i="2"/>
  <c r="K534" i="2"/>
  <c r="J534" i="2"/>
  <c r="I534" i="2"/>
  <c r="G534" i="2"/>
  <c r="L534" i="2" s="1"/>
  <c r="F534" i="2"/>
  <c r="K533" i="2"/>
  <c r="J533" i="2"/>
  <c r="I533" i="2"/>
  <c r="G533" i="2"/>
  <c r="L533" i="2" s="1"/>
  <c r="F533" i="2"/>
  <c r="K532" i="2"/>
  <c r="J532" i="2"/>
  <c r="I532" i="2"/>
  <c r="L532" i="2" s="1"/>
  <c r="G532" i="2"/>
  <c r="F532" i="2"/>
  <c r="K531" i="2"/>
  <c r="J531" i="2"/>
  <c r="I531" i="2"/>
  <c r="G531" i="2"/>
  <c r="L531" i="2" s="1"/>
  <c r="F531" i="2"/>
  <c r="K530" i="2"/>
  <c r="J530" i="2"/>
  <c r="I530" i="2"/>
  <c r="H530" i="2"/>
  <c r="G530" i="2"/>
  <c r="F530" i="2" s="1"/>
  <c r="K529" i="2"/>
  <c r="J529" i="2"/>
  <c r="I529" i="2"/>
  <c r="G529" i="2"/>
  <c r="L529" i="2" s="1"/>
  <c r="F529" i="2"/>
  <c r="K528" i="2"/>
  <c r="J528" i="2"/>
  <c r="L528" i="2" s="1"/>
  <c r="I528" i="2"/>
  <c r="G528" i="2"/>
  <c r="F528" i="2" s="1"/>
  <c r="K527" i="2"/>
  <c r="J527" i="2"/>
  <c r="I527" i="2"/>
  <c r="G527" i="2"/>
  <c r="L527" i="2" s="1"/>
  <c r="F527" i="2"/>
  <c r="K526" i="2"/>
  <c r="J526" i="2"/>
  <c r="I526" i="2"/>
  <c r="G526" i="2"/>
  <c r="F526" i="2" s="1"/>
  <c r="K525" i="2"/>
  <c r="J525" i="2"/>
  <c r="I525" i="2"/>
  <c r="G525" i="2"/>
  <c r="L525" i="2" s="1"/>
  <c r="F525" i="2"/>
  <c r="K524" i="2"/>
  <c r="J524" i="2"/>
  <c r="L524" i="2" s="1"/>
  <c r="I524" i="2"/>
  <c r="G524" i="2"/>
  <c r="F524" i="2" s="1"/>
  <c r="K523" i="2"/>
  <c r="J523" i="2"/>
  <c r="I523" i="2"/>
  <c r="G523" i="2"/>
  <c r="L523" i="2" s="1"/>
  <c r="F523" i="2"/>
  <c r="K522" i="2"/>
  <c r="J522" i="2"/>
  <c r="I522" i="2"/>
  <c r="G522" i="2"/>
  <c r="F522" i="2" s="1"/>
  <c r="K521" i="2"/>
  <c r="J521" i="2"/>
  <c r="I521" i="2"/>
  <c r="G521" i="2"/>
  <c r="L521" i="2" s="1"/>
  <c r="F521" i="2"/>
  <c r="K520" i="2"/>
  <c r="J520" i="2"/>
  <c r="L520" i="2" s="1"/>
  <c r="I520" i="2"/>
  <c r="G520" i="2"/>
  <c r="F520" i="2" s="1"/>
  <c r="K519" i="2"/>
  <c r="J519" i="2"/>
  <c r="I519" i="2"/>
  <c r="G519" i="2"/>
  <c r="L519" i="2" s="1"/>
  <c r="F519" i="2"/>
  <c r="K518" i="2"/>
  <c r="J518" i="2"/>
  <c r="I518" i="2"/>
  <c r="H518" i="2"/>
  <c r="L518" i="2" s="1"/>
  <c r="G518" i="2"/>
  <c r="F518" i="2" s="1"/>
  <c r="K517" i="2"/>
  <c r="J517" i="2"/>
  <c r="I517" i="2"/>
  <c r="G517" i="2"/>
  <c r="L517" i="2" s="1"/>
  <c r="F517" i="2"/>
  <c r="K516" i="2"/>
  <c r="L516" i="2" s="1"/>
  <c r="J516" i="2"/>
  <c r="I516" i="2"/>
  <c r="H516" i="2"/>
  <c r="G516" i="2"/>
  <c r="F516" i="2"/>
  <c r="K515" i="2"/>
  <c r="J515" i="2"/>
  <c r="I515" i="2"/>
  <c r="G515" i="2"/>
  <c r="L515" i="2" s="1"/>
  <c r="F515" i="2"/>
  <c r="K514" i="2"/>
  <c r="J514" i="2"/>
  <c r="L514" i="2" s="1"/>
  <c r="I514" i="2"/>
  <c r="G514" i="2"/>
  <c r="F514" i="2" s="1"/>
  <c r="K513" i="2"/>
  <c r="J513" i="2"/>
  <c r="I513" i="2"/>
  <c r="G513" i="2"/>
  <c r="L513" i="2" s="1"/>
  <c r="F513" i="2"/>
  <c r="L512" i="2"/>
  <c r="K512" i="2"/>
  <c r="J512" i="2"/>
  <c r="I512" i="2"/>
  <c r="G512" i="2"/>
  <c r="F512" i="2"/>
  <c r="K511" i="2"/>
  <c r="J511" i="2"/>
  <c r="I511" i="2"/>
  <c r="G511" i="2"/>
  <c r="L511" i="2" s="1"/>
  <c r="F511" i="2"/>
  <c r="K510" i="2"/>
  <c r="J510" i="2"/>
  <c r="L510" i="2" s="1"/>
  <c r="I510" i="2"/>
  <c r="G510" i="2"/>
  <c r="F510" i="2" s="1"/>
  <c r="L509" i="2"/>
  <c r="F509" i="2"/>
  <c r="K508" i="2"/>
  <c r="J508" i="2"/>
  <c r="I508" i="2"/>
  <c r="G508" i="2"/>
  <c r="L508" i="2" s="1"/>
  <c r="K507" i="2"/>
  <c r="J507" i="2"/>
  <c r="I507" i="2"/>
  <c r="G507" i="2"/>
  <c r="L507" i="2" s="1"/>
  <c r="F507" i="2"/>
  <c r="K506" i="2"/>
  <c r="J506" i="2"/>
  <c r="I506" i="2"/>
  <c r="G506" i="2"/>
  <c r="L506" i="2" s="1"/>
  <c r="F506" i="2"/>
  <c r="L505" i="2"/>
  <c r="K505" i="2"/>
  <c r="J505" i="2"/>
  <c r="I505" i="2"/>
  <c r="G505" i="2"/>
  <c r="F505" i="2"/>
  <c r="K504" i="2"/>
  <c r="J504" i="2"/>
  <c r="I504" i="2"/>
  <c r="G504" i="2"/>
  <c r="L504" i="2" s="1"/>
  <c r="K503" i="2"/>
  <c r="J503" i="2"/>
  <c r="I503" i="2"/>
  <c r="G503" i="2"/>
  <c r="L503" i="2" s="1"/>
  <c r="F503" i="2"/>
  <c r="K502" i="2"/>
  <c r="J502" i="2"/>
  <c r="I502" i="2"/>
  <c r="G502" i="2"/>
  <c r="L502" i="2" s="1"/>
  <c r="F502" i="2"/>
  <c r="L501" i="2"/>
  <c r="K501" i="2"/>
  <c r="J501" i="2"/>
  <c r="I501" i="2"/>
  <c r="G501" i="2"/>
  <c r="F501" i="2"/>
  <c r="K500" i="2"/>
  <c r="J500" i="2"/>
  <c r="I500" i="2"/>
  <c r="G500" i="2"/>
  <c r="L500" i="2" s="1"/>
  <c r="K499" i="2"/>
  <c r="J499" i="2"/>
  <c r="I499" i="2"/>
  <c r="G499" i="2"/>
  <c r="L499" i="2" s="1"/>
  <c r="F499" i="2"/>
  <c r="K498" i="2"/>
  <c r="J498" i="2"/>
  <c r="I498" i="2"/>
  <c r="G498" i="2"/>
  <c r="L498" i="2" s="1"/>
  <c r="F498" i="2"/>
  <c r="L497" i="2"/>
  <c r="K497" i="2"/>
  <c r="J497" i="2"/>
  <c r="I497" i="2"/>
  <c r="G497" i="2"/>
  <c r="F497" i="2"/>
  <c r="K496" i="2"/>
  <c r="J496" i="2"/>
  <c r="I496" i="2"/>
  <c r="G496" i="2"/>
  <c r="L496" i="2" s="1"/>
  <c r="K495" i="2"/>
  <c r="J495" i="2"/>
  <c r="I495" i="2"/>
  <c r="G495" i="2"/>
  <c r="L495" i="2" s="1"/>
  <c r="F495" i="2"/>
  <c r="K494" i="2"/>
  <c r="J494" i="2"/>
  <c r="I494" i="2"/>
  <c r="G494" i="2"/>
  <c r="L494" i="2" s="1"/>
  <c r="F494" i="2"/>
  <c r="L493" i="2"/>
  <c r="K493" i="2"/>
  <c r="J493" i="2"/>
  <c r="I493" i="2"/>
  <c r="G493" i="2"/>
  <c r="F493" i="2"/>
  <c r="K492" i="2"/>
  <c r="J492" i="2"/>
  <c r="I492" i="2"/>
  <c r="G492" i="2"/>
  <c r="L492" i="2" s="1"/>
  <c r="K491" i="2"/>
  <c r="J491" i="2"/>
  <c r="I491" i="2"/>
  <c r="G491" i="2"/>
  <c r="L491" i="2" s="1"/>
  <c r="F491" i="2"/>
  <c r="K490" i="2"/>
  <c r="J490" i="2"/>
  <c r="I490" i="2"/>
  <c r="G490" i="2"/>
  <c r="L490" i="2" s="1"/>
  <c r="F490" i="2"/>
  <c r="L489" i="2"/>
  <c r="K489" i="2"/>
  <c r="J489" i="2"/>
  <c r="I489" i="2"/>
  <c r="G489" i="2"/>
  <c r="F489" i="2"/>
  <c r="K488" i="2"/>
  <c r="J488" i="2"/>
  <c r="I488" i="2"/>
  <c r="G488" i="2"/>
  <c r="L488" i="2" s="1"/>
  <c r="K487" i="2"/>
  <c r="J487" i="2"/>
  <c r="I487" i="2"/>
  <c r="G487" i="2"/>
  <c r="L487" i="2" s="1"/>
  <c r="F487" i="2"/>
  <c r="K486" i="2"/>
  <c r="J486" i="2"/>
  <c r="I486" i="2"/>
  <c r="G486" i="2"/>
  <c r="L486" i="2" s="1"/>
  <c r="F486" i="2"/>
  <c r="L485" i="2"/>
  <c r="K485" i="2"/>
  <c r="J485" i="2"/>
  <c r="I485" i="2"/>
  <c r="G485" i="2"/>
  <c r="F485" i="2"/>
  <c r="K484" i="2"/>
  <c r="J484" i="2"/>
  <c r="I484" i="2"/>
  <c r="G484" i="2"/>
  <c r="L484" i="2" s="1"/>
  <c r="K483" i="2"/>
  <c r="J483" i="2"/>
  <c r="I483" i="2"/>
  <c r="G483" i="2"/>
  <c r="L483" i="2" s="1"/>
  <c r="F483" i="2"/>
  <c r="K482" i="2"/>
  <c r="J482" i="2"/>
  <c r="I482" i="2"/>
  <c r="G482" i="2"/>
  <c r="L482" i="2" s="1"/>
  <c r="F482" i="2"/>
  <c r="L481" i="2"/>
  <c r="K481" i="2"/>
  <c r="J481" i="2"/>
  <c r="I481" i="2"/>
  <c r="G481" i="2"/>
  <c r="F481" i="2"/>
  <c r="K480" i="2"/>
  <c r="J480" i="2"/>
  <c r="I480" i="2"/>
  <c r="G480" i="2"/>
  <c r="L480" i="2" s="1"/>
  <c r="K479" i="2"/>
  <c r="J479" i="2"/>
  <c r="I479" i="2"/>
  <c r="G479" i="2"/>
  <c r="L479" i="2" s="1"/>
  <c r="F479" i="2"/>
  <c r="K478" i="2"/>
  <c r="J478" i="2"/>
  <c r="I478" i="2"/>
  <c r="G478" i="2"/>
  <c r="L478" i="2" s="1"/>
  <c r="F478" i="2"/>
  <c r="L477" i="2"/>
  <c r="K477" i="2"/>
  <c r="J477" i="2"/>
  <c r="I477" i="2"/>
  <c r="G477" i="2"/>
  <c r="F477" i="2"/>
  <c r="K476" i="2"/>
  <c r="J476" i="2"/>
  <c r="I476" i="2"/>
  <c r="G476" i="2"/>
  <c r="L476" i="2" s="1"/>
  <c r="K475" i="2"/>
  <c r="J475" i="2"/>
  <c r="I475" i="2"/>
  <c r="G475" i="2"/>
  <c r="L475" i="2" s="1"/>
  <c r="F475" i="2"/>
  <c r="K474" i="2"/>
  <c r="J474" i="2"/>
  <c r="I474" i="2"/>
  <c r="G474" i="2"/>
  <c r="L474" i="2" s="1"/>
  <c r="F474" i="2"/>
  <c r="L473" i="2"/>
  <c r="K473" i="2"/>
  <c r="J473" i="2"/>
  <c r="I473" i="2"/>
  <c r="G473" i="2"/>
  <c r="F473" i="2"/>
  <c r="K472" i="2"/>
  <c r="J472" i="2"/>
  <c r="I472" i="2"/>
  <c r="G472" i="2"/>
  <c r="L472" i="2" s="1"/>
  <c r="K471" i="2"/>
  <c r="J471" i="2"/>
  <c r="I471" i="2"/>
  <c r="G471" i="2"/>
  <c r="L471" i="2" s="1"/>
  <c r="F471" i="2"/>
  <c r="K470" i="2"/>
  <c r="J470" i="2"/>
  <c r="I470" i="2"/>
  <c r="G470" i="2"/>
  <c r="L470" i="2" s="1"/>
  <c r="F470" i="2"/>
  <c r="L469" i="2"/>
  <c r="K469" i="2"/>
  <c r="J469" i="2"/>
  <c r="I469" i="2"/>
  <c r="G469" i="2"/>
  <c r="F469" i="2"/>
  <c r="K468" i="2"/>
  <c r="J468" i="2"/>
  <c r="I468" i="2"/>
  <c r="G468" i="2"/>
  <c r="L468" i="2" s="1"/>
  <c r="L467" i="2"/>
  <c r="F467" i="2"/>
  <c r="K466" i="2"/>
  <c r="J466" i="2"/>
  <c r="I466" i="2"/>
  <c r="G466" i="2"/>
  <c r="L466" i="2" s="1"/>
  <c r="F466" i="2"/>
  <c r="K465" i="2"/>
  <c r="J465" i="2"/>
  <c r="I465" i="2"/>
  <c r="G465" i="2"/>
  <c r="F465" i="2" s="1"/>
  <c r="K464" i="2"/>
  <c r="J464" i="2"/>
  <c r="I464" i="2"/>
  <c r="G464" i="2"/>
  <c r="L464" i="2" s="1"/>
  <c r="F464" i="2"/>
  <c r="K463" i="2"/>
  <c r="J463" i="2"/>
  <c r="L463" i="2" s="1"/>
  <c r="I463" i="2"/>
  <c r="G463" i="2"/>
  <c r="F463" i="2" s="1"/>
  <c r="K462" i="2"/>
  <c r="J462" i="2"/>
  <c r="I462" i="2"/>
  <c r="G462" i="2"/>
  <c r="L462" i="2" s="1"/>
  <c r="F462" i="2"/>
  <c r="L461" i="2"/>
  <c r="F461" i="2"/>
  <c r="L460" i="2"/>
  <c r="F460" i="2"/>
  <c r="L459" i="2"/>
  <c r="F459" i="2"/>
  <c r="L458" i="2"/>
  <c r="F458" i="2"/>
  <c r="K457" i="2"/>
  <c r="J457" i="2"/>
  <c r="I457" i="2"/>
  <c r="H457" i="2"/>
  <c r="G457" i="2"/>
  <c r="L457" i="2" s="1"/>
  <c r="F457" i="2"/>
  <c r="L456" i="2"/>
  <c r="F456" i="2"/>
  <c r="L455" i="2"/>
  <c r="F455" i="2"/>
  <c r="L454" i="2"/>
  <c r="F454" i="2"/>
  <c r="K453" i="2"/>
  <c r="J453" i="2"/>
  <c r="I453" i="2"/>
  <c r="G453" i="2"/>
  <c r="L453" i="2" s="1"/>
  <c r="F453" i="2"/>
  <c r="K452" i="2"/>
  <c r="L452" i="2" s="1"/>
  <c r="J452" i="2"/>
  <c r="I452" i="2"/>
  <c r="G452" i="2"/>
  <c r="F452" i="2"/>
  <c r="L451" i="2"/>
  <c r="F451" i="2"/>
  <c r="L450" i="2"/>
  <c r="F450" i="2"/>
  <c r="L449" i="2"/>
  <c r="F449" i="2"/>
  <c r="L448" i="2"/>
  <c r="F448" i="2"/>
  <c r="L447" i="2"/>
  <c r="F447" i="2"/>
  <c r="L446" i="2"/>
  <c r="F446" i="2"/>
  <c r="K445" i="2"/>
  <c r="J445" i="2"/>
  <c r="I445" i="2"/>
  <c r="G445" i="2"/>
  <c r="L445" i="2" s="1"/>
  <c r="F445" i="2"/>
  <c r="L444" i="2"/>
  <c r="F444" i="2"/>
  <c r="L443" i="2"/>
  <c r="F443" i="2"/>
  <c r="K442" i="2"/>
  <c r="J442" i="2"/>
  <c r="I442" i="2"/>
  <c r="G442" i="2"/>
  <c r="L442" i="2" s="1"/>
  <c r="F442" i="2"/>
  <c r="L441" i="2"/>
  <c r="F441" i="2"/>
  <c r="L440" i="2"/>
  <c r="F440" i="2"/>
  <c r="L439" i="2"/>
  <c r="F439" i="2"/>
  <c r="L438" i="2"/>
  <c r="F438" i="2"/>
  <c r="L437" i="2"/>
  <c r="F437" i="2"/>
  <c r="L436" i="2"/>
  <c r="F436" i="2"/>
  <c r="K435" i="2"/>
  <c r="J435" i="2"/>
  <c r="I435" i="2"/>
  <c r="L435" i="2" s="1"/>
  <c r="G435" i="2"/>
  <c r="F435" i="2" s="1"/>
  <c r="L434" i="2"/>
  <c r="F434" i="2"/>
  <c r="L433" i="2"/>
  <c r="F433" i="2"/>
  <c r="L432" i="2"/>
  <c r="F432" i="2"/>
  <c r="L431" i="2"/>
  <c r="F431" i="2"/>
  <c r="L430" i="2"/>
  <c r="F430" i="2"/>
  <c r="K429" i="2"/>
  <c r="J429" i="2"/>
  <c r="I429" i="2"/>
  <c r="G429" i="2"/>
  <c r="L429" i="2" s="1"/>
  <c r="F429" i="2"/>
  <c r="K428" i="2"/>
  <c r="J428" i="2"/>
  <c r="I428" i="2"/>
  <c r="G428" i="2"/>
  <c r="L428" i="2" s="1"/>
  <c r="F428" i="2"/>
  <c r="L427" i="2"/>
  <c r="F427" i="2"/>
  <c r="L426" i="2"/>
  <c r="F426" i="2"/>
  <c r="K425" i="2"/>
  <c r="J425" i="2"/>
  <c r="I425" i="2"/>
  <c r="G425" i="2"/>
  <c r="L425" i="2" s="1"/>
  <c r="F425" i="2"/>
  <c r="K424" i="2"/>
  <c r="J424" i="2"/>
  <c r="I424" i="2"/>
  <c r="G424" i="2"/>
  <c r="L424" i="2" s="1"/>
  <c r="F424" i="2"/>
  <c r="L423" i="2"/>
  <c r="F423" i="2"/>
  <c r="L422" i="2"/>
  <c r="F422" i="2"/>
  <c r="L421" i="2"/>
  <c r="F421" i="2"/>
  <c r="K420" i="2"/>
  <c r="L420" i="2" s="1"/>
  <c r="J420" i="2"/>
  <c r="I420" i="2"/>
  <c r="G420" i="2"/>
  <c r="F420" i="2"/>
  <c r="K419" i="2"/>
  <c r="J419" i="2"/>
  <c r="I419" i="2"/>
  <c r="G419" i="2"/>
  <c r="L419" i="2" s="1"/>
  <c r="F419" i="2"/>
  <c r="L418" i="2"/>
  <c r="F418" i="2"/>
  <c r="L417" i="2"/>
  <c r="F417" i="2"/>
  <c r="L416" i="2"/>
  <c r="F416" i="2"/>
  <c r="L415" i="2"/>
  <c r="F415" i="2"/>
  <c r="L414" i="2"/>
  <c r="F414" i="2"/>
  <c r="L413" i="2"/>
  <c r="F413" i="2"/>
  <c r="L412" i="2"/>
  <c r="F412" i="2"/>
  <c r="K411" i="2"/>
  <c r="J411" i="2"/>
  <c r="I411" i="2"/>
  <c r="G411" i="2"/>
  <c r="L411" i="2" s="1"/>
  <c r="F411" i="2"/>
  <c r="L410" i="2"/>
  <c r="F410" i="2"/>
  <c r="L409" i="2"/>
  <c r="F409" i="2"/>
  <c r="L408" i="2"/>
  <c r="F408" i="2"/>
  <c r="L407" i="2"/>
  <c r="F407" i="2"/>
  <c r="L406" i="2"/>
  <c r="F406" i="2"/>
  <c r="K405" i="2"/>
  <c r="J405" i="2"/>
  <c r="I405" i="2"/>
  <c r="G405" i="2"/>
  <c r="L405" i="2" s="1"/>
  <c r="F405" i="2"/>
  <c r="L404" i="2"/>
  <c r="F404" i="2"/>
  <c r="L403" i="2"/>
  <c r="F403" i="2"/>
  <c r="L402" i="2"/>
  <c r="F402" i="2"/>
  <c r="L401" i="2"/>
  <c r="F401" i="2"/>
  <c r="L400" i="2"/>
  <c r="F400" i="2"/>
  <c r="K399" i="2"/>
  <c r="L399" i="2" s="1"/>
  <c r="J399" i="2"/>
  <c r="I399" i="2"/>
  <c r="G399" i="2"/>
  <c r="F399" i="2"/>
  <c r="L398" i="2"/>
  <c r="F398" i="2"/>
  <c r="L397" i="2"/>
  <c r="F397" i="2"/>
  <c r="L396" i="2"/>
  <c r="F396" i="2"/>
  <c r="L395" i="2"/>
  <c r="F395" i="2"/>
  <c r="L394" i="2"/>
  <c r="F394" i="2"/>
  <c r="L393" i="2"/>
  <c r="F393" i="2"/>
  <c r="K392" i="2"/>
  <c r="J392" i="2"/>
  <c r="I392" i="2"/>
  <c r="G392" i="2"/>
  <c r="L392" i="2" s="1"/>
  <c r="F392" i="2"/>
  <c r="L391" i="2"/>
  <c r="F391" i="2"/>
  <c r="L390" i="2"/>
  <c r="F390" i="2"/>
  <c r="L389" i="2"/>
  <c r="F389" i="2"/>
  <c r="L388" i="2"/>
  <c r="F388" i="2"/>
  <c r="L387" i="2"/>
  <c r="F387" i="2"/>
  <c r="L386" i="2"/>
  <c r="F386" i="2"/>
  <c r="K385" i="2"/>
  <c r="J385" i="2"/>
  <c r="I385" i="2"/>
  <c r="L385" i="2" s="1"/>
  <c r="G385" i="2"/>
  <c r="F385" i="2" s="1"/>
  <c r="L384" i="2"/>
  <c r="F384" i="2"/>
  <c r="K383" i="2"/>
  <c r="J383" i="2"/>
  <c r="I383" i="2"/>
  <c r="G383" i="2"/>
  <c r="L383" i="2" s="1"/>
  <c r="F383" i="2"/>
  <c r="L382" i="2"/>
  <c r="F382" i="2"/>
  <c r="L381" i="2"/>
  <c r="F381" i="2"/>
  <c r="L380" i="2"/>
  <c r="F380" i="2"/>
  <c r="L379" i="2"/>
  <c r="F379" i="2"/>
  <c r="K378" i="2"/>
  <c r="J378" i="2"/>
  <c r="I378" i="2"/>
  <c r="G378" i="2"/>
  <c r="L378" i="2" s="1"/>
  <c r="F378" i="2"/>
  <c r="L377" i="2"/>
  <c r="F377" i="2"/>
  <c r="L376" i="2"/>
  <c r="F376" i="2"/>
  <c r="L375" i="2"/>
  <c r="F375" i="2"/>
  <c r="L374" i="2"/>
  <c r="F374" i="2"/>
  <c r="L373" i="2"/>
  <c r="F373" i="2"/>
  <c r="L372" i="2"/>
  <c r="F372" i="2"/>
  <c r="L371" i="2"/>
  <c r="F371" i="2"/>
  <c r="K370" i="2"/>
  <c r="J370" i="2"/>
  <c r="I370" i="2"/>
  <c r="G370" i="2"/>
  <c r="L370" i="2" s="1"/>
  <c r="F370" i="2"/>
  <c r="L369" i="2"/>
  <c r="F369" i="2"/>
  <c r="K368" i="2"/>
  <c r="L368" i="2" s="1"/>
  <c r="J368" i="2"/>
  <c r="I368" i="2"/>
  <c r="G368" i="2"/>
  <c r="F368" i="2"/>
  <c r="L367" i="2"/>
  <c r="F367" i="2"/>
  <c r="L366" i="2"/>
  <c r="F366" i="2"/>
  <c r="L365" i="2"/>
  <c r="F365" i="2"/>
  <c r="L364" i="2"/>
  <c r="F364" i="2"/>
  <c r="L363" i="2"/>
  <c r="F363" i="2"/>
  <c r="K362" i="2"/>
  <c r="J362" i="2"/>
  <c r="I362" i="2"/>
  <c r="G362" i="2"/>
  <c r="L362" i="2" s="1"/>
  <c r="F362" i="2"/>
  <c r="L361" i="2"/>
  <c r="F361" i="2"/>
  <c r="L360" i="2"/>
  <c r="F360" i="2"/>
  <c r="L359" i="2"/>
  <c r="F359" i="2"/>
  <c r="K358" i="2"/>
  <c r="J358" i="2"/>
  <c r="I358" i="2"/>
  <c r="G358" i="2"/>
  <c r="L358" i="2" s="1"/>
  <c r="F358" i="2"/>
  <c r="L357" i="2"/>
  <c r="F357" i="2"/>
  <c r="L356" i="2"/>
  <c r="F356" i="2"/>
  <c r="L355" i="2"/>
  <c r="F355" i="2"/>
  <c r="L354" i="2"/>
  <c r="F354" i="2"/>
  <c r="K353" i="2"/>
  <c r="J353" i="2"/>
  <c r="I353" i="2"/>
  <c r="G353" i="2"/>
  <c r="L353" i="2" s="1"/>
  <c r="F353" i="2"/>
  <c r="K352" i="2"/>
  <c r="L352" i="2" s="1"/>
  <c r="J352" i="2"/>
  <c r="I352" i="2"/>
  <c r="G352" i="2"/>
  <c r="F352" i="2"/>
  <c r="L351" i="2"/>
  <c r="F351" i="2"/>
  <c r="L350" i="2"/>
  <c r="F350" i="2"/>
  <c r="L349" i="2"/>
  <c r="F349" i="2"/>
  <c r="L348" i="2"/>
  <c r="F348" i="2"/>
  <c r="L347" i="2"/>
  <c r="F347" i="2"/>
  <c r="L346" i="2"/>
  <c r="F346" i="2"/>
  <c r="L345" i="2"/>
  <c r="F345" i="2"/>
  <c r="L344" i="2"/>
  <c r="F344" i="2"/>
  <c r="L343" i="2"/>
  <c r="F343" i="2"/>
  <c r="K342" i="2"/>
  <c r="L342" i="2" s="1"/>
  <c r="J342" i="2"/>
  <c r="I342" i="2"/>
  <c r="G342" i="2"/>
  <c r="F342" i="2"/>
  <c r="L341" i="2"/>
  <c r="F341" i="2"/>
  <c r="L340" i="2"/>
  <c r="F340" i="2"/>
  <c r="L339" i="2"/>
  <c r="F339" i="2"/>
  <c r="L338" i="2"/>
  <c r="F338" i="2"/>
  <c r="L337" i="2"/>
  <c r="F337" i="2"/>
  <c r="L336" i="2"/>
  <c r="F336" i="2"/>
  <c r="K335" i="2"/>
  <c r="J335" i="2"/>
  <c r="I335" i="2"/>
  <c r="G335" i="2"/>
  <c r="L335" i="2" s="1"/>
  <c r="F335" i="2"/>
  <c r="K334" i="2"/>
  <c r="L334" i="2" s="1"/>
  <c r="J334" i="2"/>
  <c r="I334" i="2"/>
  <c r="G334" i="2"/>
  <c r="F334" i="2"/>
  <c r="K333" i="2"/>
  <c r="J333" i="2"/>
  <c r="I333" i="2"/>
  <c r="G333" i="2"/>
  <c r="L333" i="2" s="1"/>
  <c r="F333" i="2"/>
  <c r="L332" i="2"/>
  <c r="F332" i="2"/>
  <c r="L331" i="2"/>
  <c r="F331" i="2"/>
  <c r="L330" i="2"/>
  <c r="F330" i="2"/>
  <c r="L329" i="2"/>
  <c r="F329" i="2"/>
  <c r="K328" i="2"/>
  <c r="J328" i="2"/>
  <c r="I328" i="2"/>
  <c r="G328" i="2"/>
  <c r="L328" i="2" s="1"/>
  <c r="F328" i="2"/>
  <c r="L327" i="2"/>
  <c r="F327" i="2"/>
  <c r="L326" i="2"/>
  <c r="F326" i="2"/>
  <c r="L325" i="2"/>
  <c r="F325" i="2"/>
  <c r="L324" i="2"/>
  <c r="F324" i="2"/>
  <c r="K323" i="2"/>
  <c r="L323" i="2" s="1"/>
  <c r="J323" i="2"/>
  <c r="I323" i="2"/>
  <c r="G323" i="2"/>
  <c r="F323" i="2"/>
  <c r="L322" i="2"/>
  <c r="F322" i="2"/>
  <c r="L321" i="2"/>
  <c r="F321" i="2"/>
  <c r="K320" i="2"/>
  <c r="J320" i="2"/>
  <c r="I320" i="2"/>
  <c r="H320" i="2"/>
  <c r="G320" i="2"/>
  <c r="F320" i="2" s="1"/>
  <c r="K319" i="2"/>
  <c r="J319" i="2"/>
  <c r="I319" i="2"/>
  <c r="H319" i="2"/>
  <c r="G319" i="2"/>
  <c r="L319" i="2" s="1"/>
  <c r="F319" i="2"/>
  <c r="K318" i="2"/>
  <c r="L318" i="2" s="1"/>
  <c r="J318" i="2"/>
  <c r="I318" i="2"/>
  <c r="G318" i="2"/>
  <c r="F318" i="2"/>
  <c r="L317" i="2"/>
  <c r="F317" i="2"/>
  <c r="L316" i="2"/>
  <c r="F316" i="2"/>
  <c r="L315" i="2"/>
  <c r="F315" i="2"/>
  <c r="L314" i="2"/>
  <c r="F314" i="2"/>
  <c r="L313" i="2"/>
  <c r="F313" i="2"/>
  <c r="K312" i="2"/>
  <c r="J312" i="2"/>
  <c r="I312" i="2"/>
  <c r="G312" i="2"/>
  <c r="L312" i="2" s="1"/>
  <c r="F312" i="2"/>
  <c r="L311" i="2"/>
  <c r="F311" i="2"/>
  <c r="L310" i="2"/>
  <c r="F310" i="2"/>
  <c r="L309" i="2"/>
  <c r="F309" i="2"/>
  <c r="L308" i="2"/>
  <c r="F308" i="2"/>
  <c r="K307" i="2"/>
  <c r="J307" i="2"/>
  <c r="I307" i="2"/>
  <c r="G307" i="2"/>
  <c r="L307" i="2" s="1"/>
  <c r="F307" i="2"/>
  <c r="L306" i="2"/>
  <c r="F306" i="2"/>
  <c r="L305" i="2"/>
  <c r="F305" i="2"/>
  <c r="L304" i="2"/>
  <c r="F304" i="2"/>
  <c r="L303" i="2"/>
  <c r="F303" i="2"/>
  <c r="L302" i="2"/>
  <c r="F302" i="2"/>
  <c r="L301" i="2"/>
  <c r="F301" i="2"/>
  <c r="L300" i="2"/>
  <c r="F300" i="2"/>
  <c r="L299" i="2"/>
  <c r="F299" i="2"/>
  <c r="L298" i="2"/>
  <c r="F298" i="2"/>
  <c r="L297" i="2"/>
  <c r="F297" i="2"/>
  <c r="L296" i="2"/>
  <c r="F296" i="2"/>
  <c r="L295" i="2"/>
  <c r="F295" i="2"/>
  <c r="L294" i="2"/>
  <c r="F294" i="2"/>
  <c r="L293" i="2"/>
  <c r="F293" i="2"/>
  <c r="L292" i="2"/>
  <c r="F292" i="2"/>
  <c r="L291" i="2"/>
  <c r="F291" i="2"/>
  <c r="L290" i="2"/>
  <c r="F290" i="2"/>
  <c r="L289" i="2"/>
  <c r="F289" i="2"/>
  <c r="L288" i="2"/>
  <c r="F288" i="2"/>
  <c r="L287" i="2"/>
  <c r="F287" i="2"/>
  <c r="L286" i="2"/>
  <c r="F286" i="2"/>
  <c r="L285" i="2"/>
  <c r="F285" i="2"/>
  <c r="L284" i="2"/>
  <c r="F284" i="2"/>
  <c r="L283" i="2"/>
  <c r="F283" i="2"/>
  <c r="L282" i="2"/>
  <c r="F282" i="2"/>
  <c r="L281" i="2"/>
  <c r="F281" i="2"/>
  <c r="L280" i="2"/>
  <c r="F280" i="2"/>
  <c r="L279" i="2"/>
  <c r="F279" i="2"/>
  <c r="L278" i="2"/>
  <c r="F278" i="2"/>
  <c r="L277" i="2"/>
  <c r="F277" i="2"/>
  <c r="L276" i="2"/>
  <c r="F276" i="2"/>
  <c r="L275" i="2"/>
  <c r="F275" i="2"/>
  <c r="L274" i="2"/>
  <c r="F274" i="2"/>
  <c r="L273" i="2"/>
  <c r="F273" i="2"/>
  <c r="L272" i="2"/>
  <c r="F272" i="2"/>
  <c r="L271" i="2"/>
  <c r="F271" i="2"/>
  <c r="L270" i="2"/>
  <c r="F270" i="2"/>
  <c r="L269" i="2"/>
  <c r="F269" i="2"/>
  <c r="L268" i="2"/>
  <c r="F268" i="2"/>
  <c r="L267" i="2"/>
  <c r="F267" i="2"/>
  <c r="L266" i="2"/>
  <c r="F266" i="2"/>
  <c r="L265" i="2"/>
  <c r="F265" i="2"/>
  <c r="L264" i="2"/>
  <c r="F264" i="2"/>
  <c r="L263" i="2"/>
  <c r="F263" i="2"/>
  <c r="L262" i="2"/>
  <c r="F262" i="2"/>
  <c r="L261" i="2"/>
  <c r="F261" i="2"/>
  <c r="L260" i="2"/>
  <c r="F260" i="2"/>
  <c r="L259" i="2"/>
  <c r="F259" i="2"/>
  <c r="L258" i="2"/>
  <c r="F258" i="2"/>
  <c r="L257" i="2"/>
  <c r="F257" i="2"/>
  <c r="L256" i="2"/>
  <c r="F256" i="2"/>
  <c r="L255" i="2"/>
  <c r="F255" i="2"/>
  <c r="L254" i="2"/>
  <c r="F254" i="2"/>
  <c r="L253" i="2"/>
  <c r="F253" i="2"/>
  <c r="L252" i="2"/>
  <c r="F252" i="2"/>
  <c r="L251" i="2"/>
  <c r="F251" i="2"/>
  <c r="L250" i="2"/>
  <c r="F250" i="2"/>
  <c r="L249" i="2"/>
  <c r="F249" i="2"/>
  <c r="L248" i="2"/>
  <c r="F248" i="2"/>
  <c r="L247" i="2"/>
  <c r="F247" i="2"/>
  <c r="L246" i="2"/>
  <c r="F246" i="2"/>
  <c r="L245" i="2"/>
  <c r="F245" i="2"/>
  <c r="L244" i="2"/>
  <c r="F244" i="2"/>
  <c r="L243" i="2"/>
  <c r="F243" i="2"/>
  <c r="L242" i="2"/>
  <c r="F242" i="2"/>
  <c r="L241" i="2"/>
  <c r="F241" i="2"/>
  <c r="L240" i="2"/>
  <c r="F240" i="2"/>
  <c r="L239" i="2"/>
  <c r="F239" i="2"/>
  <c r="L238" i="2"/>
  <c r="F238" i="2"/>
  <c r="L237" i="2"/>
  <c r="F237" i="2"/>
  <c r="L236" i="2"/>
  <c r="F236" i="2"/>
  <c r="L235" i="2"/>
  <c r="F235" i="2"/>
  <c r="L234" i="2"/>
  <c r="F234" i="2"/>
  <c r="K233" i="2"/>
  <c r="L233" i="2" s="1"/>
  <c r="J233" i="2"/>
  <c r="I233" i="2"/>
  <c r="G233" i="2"/>
  <c r="F233" i="2"/>
  <c r="L232" i="2"/>
  <c r="F232" i="2"/>
  <c r="L231" i="2"/>
  <c r="F231" i="2"/>
  <c r="L230" i="2"/>
  <c r="F230" i="2"/>
  <c r="L229" i="2"/>
  <c r="F229" i="2"/>
  <c r="K228" i="2"/>
  <c r="J228" i="2"/>
  <c r="I228" i="2"/>
  <c r="G228" i="2"/>
  <c r="L228" i="2" s="1"/>
  <c r="F228" i="2"/>
  <c r="L227" i="2"/>
  <c r="F227" i="2"/>
  <c r="K226" i="2"/>
  <c r="J226" i="2"/>
  <c r="I226" i="2"/>
  <c r="L226" i="2" s="1"/>
  <c r="G226" i="2"/>
  <c r="F226" i="2"/>
  <c r="L225" i="2"/>
  <c r="F225" i="2"/>
  <c r="L224" i="2"/>
  <c r="F224" i="2"/>
  <c r="L223" i="2"/>
  <c r="F223" i="2"/>
  <c r="L222" i="2"/>
  <c r="F222" i="2"/>
  <c r="L221" i="2"/>
  <c r="F221" i="2"/>
  <c r="L220" i="2"/>
  <c r="F220" i="2"/>
  <c r="L219" i="2"/>
  <c r="F219" i="2"/>
  <c r="L218" i="2"/>
  <c r="F218" i="2"/>
  <c r="L217" i="2"/>
  <c r="F217" i="2"/>
  <c r="L216" i="2"/>
  <c r="F216" i="2"/>
  <c r="L215" i="2"/>
  <c r="F215" i="2"/>
  <c r="L214" i="2"/>
  <c r="F214" i="2"/>
  <c r="L213" i="2"/>
  <c r="F213" i="2"/>
  <c r="L212" i="2"/>
  <c r="F212" i="2"/>
  <c r="L211" i="2"/>
  <c r="F211" i="2"/>
  <c r="L210" i="2"/>
  <c r="F210" i="2"/>
  <c r="K209" i="2"/>
  <c r="J209" i="2"/>
  <c r="I209" i="2"/>
  <c r="G209" i="2"/>
  <c r="L209" i="2" s="1"/>
  <c r="F209" i="2"/>
  <c r="L208" i="2"/>
  <c r="F208" i="2"/>
  <c r="L207" i="2"/>
  <c r="F207" i="2"/>
  <c r="L206" i="2"/>
  <c r="F206" i="2"/>
  <c r="L205" i="2"/>
  <c r="F205" i="2"/>
  <c r="L204" i="2"/>
  <c r="F204" i="2"/>
  <c r="L203" i="2"/>
  <c r="F203" i="2"/>
  <c r="L202" i="2"/>
  <c r="F202" i="2"/>
  <c r="L201" i="2"/>
  <c r="F201" i="2"/>
  <c r="L200" i="2"/>
  <c r="F200" i="2"/>
  <c r="L199" i="2"/>
  <c r="F199" i="2"/>
  <c r="L198" i="2"/>
  <c r="F198" i="2"/>
  <c r="L197" i="2"/>
  <c r="F197" i="2"/>
  <c r="L196" i="2"/>
  <c r="F196" i="2"/>
  <c r="L195" i="2"/>
  <c r="F195" i="2"/>
  <c r="L194" i="2"/>
  <c r="F194" i="2"/>
  <c r="L193" i="2"/>
  <c r="F193" i="2"/>
  <c r="L192" i="2"/>
  <c r="F192" i="2"/>
  <c r="L191" i="2"/>
  <c r="F191" i="2"/>
  <c r="L190" i="2"/>
  <c r="F190" i="2"/>
  <c r="L189" i="2"/>
  <c r="F189" i="2"/>
  <c r="L188" i="2"/>
  <c r="F188" i="2"/>
  <c r="L187" i="2"/>
  <c r="F187" i="2"/>
  <c r="L186" i="2"/>
  <c r="F186" i="2"/>
  <c r="L185" i="2"/>
  <c r="F185" i="2"/>
  <c r="L184" i="2"/>
  <c r="F184" i="2"/>
  <c r="L183" i="2"/>
  <c r="F183" i="2"/>
  <c r="L182" i="2"/>
  <c r="F182" i="2"/>
  <c r="K181" i="2"/>
  <c r="L181" i="2" s="1"/>
  <c r="J181" i="2"/>
  <c r="I181" i="2"/>
  <c r="G181" i="2"/>
  <c r="F181" i="2"/>
  <c r="L180" i="2"/>
  <c r="F180" i="2"/>
  <c r="L179" i="2"/>
  <c r="F179" i="2"/>
  <c r="L178" i="2"/>
  <c r="F178" i="2"/>
  <c r="L177" i="2"/>
  <c r="F177" i="2"/>
  <c r="L176" i="2"/>
  <c r="F176" i="2"/>
  <c r="L175" i="2"/>
  <c r="F175" i="2"/>
  <c r="L174" i="2"/>
  <c r="F174" i="2"/>
  <c r="L173" i="2"/>
  <c r="F173" i="2"/>
  <c r="L172" i="2"/>
  <c r="F172" i="2"/>
  <c r="K171" i="2"/>
  <c r="L171" i="2" s="1"/>
  <c r="J171" i="2"/>
  <c r="I171" i="2"/>
  <c r="G171" i="2"/>
  <c r="F171" i="2"/>
  <c r="L170" i="2"/>
  <c r="F170" i="2"/>
  <c r="K169" i="2"/>
  <c r="J169" i="2"/>
  <c r="I169" i="2"/>
  <c r="L169" i="2" s="1"/>
  <c r="G169" i="2"/>
  <c r="F169" i="2"/>
  <c r="L168" i="2"/>
  <c r="F168" i="2"/>
  <c r="L167" i="2"/>
  <c r="F167" i="2"/>
  <c r="L166" i="2"/>
  <c r="F166" i="2"/>
  <c r="L165" i="2"/>
  <c r="F165" i="2"/>
  <c r="L164" i="2"/>
  <c r="F164" i="2"/>
  <c r="L163" i="2"/>
  <c r="F163" i="2"/>
  <c r="L162" i="2"/>
  <c r="F162" i="2"/>
  <c r="L161" i="2"/>
  <c r="F161" i="2"/>
  <c r="L160" i="2"/>
  <c r="F160" i="2"/>
  <c r="L159" i="2"/>
  <c r="F159" i="2"/>
  <c r="L158" i="2"/>
  <c r="F158" i="2"/>
  <c r="L157" i="2"/>
  <c r="F157" i="2"/>
  <c r="L156" i="2"/>
  <c r="F156" i="2"/>
  <c r="L155" i="2"/>
  <c r="F155" i="2"/>
  <c r="L154" i="2"/>
  <c r="F154" i="2"/>
  <c r="L153" i="2"/>
  <c r="F153" i="2"/>
  <c r="L152" i="2"/>
  <c r="F152" i="2"/>
  <c r="L151" i="2"/>
  <c r="F151" i="2"/>
  <c r="L150" i="2"/>
  <c r="F150" i="2"/>
  <c r="L149" i="2"/>
  <c r="F149" i="2"/>
  <c r="L148" i="2"/>
  <c r="F148" i="2"/>
  <c r="L147" i="2"/>
  <c r="F147" i="2"/>
  <c r="L146" i="2"/>
  <c r="F146" i="2"/>
  <c r="L145" i="2"/>
  <c r="F145" i="2"/>
  <c r="L144" i="2"/>
  <c r="F144" i="2"/>
  <c r="L143" i="2"/>
  <c r="F143" i="2"/>
  <c r="L142" i="2"/>
  <c r="F142" i="2"/>
  <c r="L141" i="2"/>
  <c r="F141" i="2"/>
  <c r="L140" i="2"/>
  <c r="F140" i="2"/>
  <c r="L139" i="2"/>
  <c r="F139" i="2"/>
  <c r="L138" i="2"/>
  <c r="F138" i="2"/>
  <c r="L137" i="2"/>
  <c r="F137" i="2"/>
  <c r="L136" i="2"/>
  <c r="F136" i="2"/>
  <c r="L135" i="2"/>
  <c r="F135" i="2"/>
  <c r="L134" i="2"/>
  <c r="F134" i="2"/>
  <c r="L133" i="2"/>
  <c r="F133" i="2"/>
  <c r="L132" i="2"/>
  <c r="F132" i="2"/>
  <c r="L131" i="2"/>
  <c r="F131" i="2"/>
  <c r="L130" i="2"/>
  <c r="F130" i="2"/>
  <c r="L129" i="2"/>
  <c r="F129" i="2"/>
  <c r="L128" i="2"/>
  <c r="F128" i="2"/>
  <c r="L127" i="2"/>
  <c r="F127" i="2"/>
  <c r="L126" i="2"/>
  <c r="F126" i="2"/>
  <c r="L125" i="2"/>
  <c r="F125" i="2"/>
  <c r="L124" i="2"/>
  <c r="F124" i="2"/>
  <c r="L123" i="2"/>
  <c r="F123" i="2"/>
  <c r="L122" i="2"/>
  <c r="F122" i="2"/>
  <c r="L121" i="2"/>
  <c r="F121" i="2"/>
  <c r="L120" i="2"/>
  <c r="F120" i="2"/>
  <c r="L119" i="2"/>
  <c r="F119" i="2"/>
  <c r="K118" i="2"/>
  <c r="J118" i="2"/>
  <c r="I118" i="2"/>
  <c r="G118" i="2"/>
  <c r="L118" i="2" s="1"/>
  <c r="F118" i="2"/>
  <c r="L117" i="2"/>
  <c r="F117" i="2"/>
  <c r="L116" i="2"/>
  <c r="F116" i="2"/>
  <c r="L115" i="2"/>
  <c r="F115" i="2"/>
  <c r="L114" i="2"/>
  <c r="F114" i="2"/>
  <c r="L113" i="2"/>
  <c r="F113" i="2"/>
  <c r="L112" i="2"/>
  <c r="F112" i="2"/>
  <c r="L111" i="2"/>
  <c r="F111" i="2"/>
  <c r="L110" i="2"/>
  <c r="F110" i="2"/>
  <c r="L109" i="2"/>
  <c r="F109" i="2"/>
  <c r="K108" i="2"/>
  <c r="J108" i="2"/>
  <c r="I108" i="2"/>
  <c r="G108" i="2"/>
  <c r="L108" i="2" s="1"/>
  <c r="F108" i="2"/>
  <c r="L107" i="2"/>
  <c r="F107" i="2"/>
  <c r="L106" i="2"/>
  <c r="F106" i="2"/>
  <c r="L105" i="2"/>
  <c r="F105" i="2"/>
  <c r="L104" i="2"/>
  <c r="F104" i="2"/>
  <c r="L103" i="2"/>
  <c r="F103" i="2"/>
  <c r="L102" i="2"/>
  <c r="F102" i="2"/>
  <c r="L101" i="2"/>
  <c r="F101" i="2"/>
  <c r="L100" i="2"/>
  <c r="F100" i="2"/>
  <c r="L99" i="2"/>
  <c r="F99" i="2"/>
  <c r="L98" i="2"/>
  <c r="F98" i="2"/>
  <c r="L97" i="2"/>
  <c r="F97" i="2"/>
  <c r="L96" i="2"/>
  <c r="F96" i="2"/>
  <c r="L95" i="2"/>
  <c r="F95" i="2"/>
  <c r="K94" i="2"/>
  <c r="J94" i="2"/>
  <c r="I94" i="2"/>
  <c r="G94" i="2"/>
  <c r="L94" i="2" s="1"/>
  <c r="F94" i="2"/>
  <c r="K93" i="2"/>
  <c r="J93" i="2"/>
  <c r="I93" i="2"/>
  <c r="L93" i="2" s="1"/>
  <c r="G93" i="2"/>
  <c r="F93" i="2"/>
  <c r="L92" i="2"/>
  <c r="F92" i="2"/>
  <c r="L91" i="2"/>
  <c r="F91" i="2"/>
  <c r="L90" i="2"/>
  <c r="F90" i="2"/>
  <c r="K89" i="2"/>
  <c r="J89" i="2"/>
  <c r="I89" i="2"/>
  <c r="G89" i="2"/>
  <c r="L89" i="2" s="1"/>
  <c r="F89" i="2"/>
  <c r="L88" i="2"/>
  <c r="F88" i="2"/>
  <c r="K87" i="2"/>
  <c r="J87" i="2"/>
  <c r="I87" i="2"/>
  <c r="G87" i="2"/>
  <c r="L87" i="2" s="1"/>
  <c r="F87" i="2"/>
  <c r="L86" i="2"/>
  <c r="F86" i="2"/>
  <c r="L85" i="2"/>
  <c r="F85" i="2"/>
  <c r="L84" i="2"/>
  <c r="F84" i="2"/>
  <c r="L83" i="2"/>
  <c r="F83" i="2"/>
  <c r="L82" i="2"/>
  <c r="F82" i="2"/>
  <c r="L81" i="2"/>
  <c r="F81" i="2"/>
  <c r="L80" i="2"/>
  <c r="F80" i="2"/>
  <c r="L79" i="2"/>
  <c r="F79" i="2"/>
  <c r="L78" i="2"/>
  <c r="F78" i="2"/>
  <c r="L77" i="2"/>
  <c r="F77" i="2"/>
  <c r="L76" i="2"/>
  <c r="F76" i="2"/>
  <c r="L75" i="2"/>
  <c r="F75" i="2"/>
  <c r="L74" i="2"/>
  <c r="F74" i="2"/>
  <c r="L73" i="2"/>
  <c r="F73" i="2"/>
  <c r="L72" i="2"/>
  <c r="F72" i="2"/>
  <c r="L71" i="2"/>
  <c r="F71" i="2"/>
  <c r="L70" i="2"/>
  <c r="F70" i="2"/>
  <c r="L69" i="2"/>
  <c r="F69" i="2"/>
  <c r="L68" i="2"/>
  <c r="F68" i="2"/>
  <c r="L67" i="2"/>
  <c r="F67" i="2"/>
  <c r="L66" i="2"/>
  <c r="F66" i="2"/>
  <c r="L65" i="2"/>
  <c r="F65" i="2"/>
  <c r="L64" i="2"/>
  <c r="F64" i="2"/>
  <c r="L63" i="2"/>
  <c r="F63" i="2"/>
  <c r="L62" i="2"/>
  <c r="F62" i="2"/>
  <c r="L61" i="2"/>
  <c r="F61" i="2"/>
  <c r="L60" i="2"/>
  <c r="F60" i="2"/>
  <c r="L59" i="2"/>
  <c r="F59" i="2"/>
  <c r="L58" i="2"/>
  <c r="F58" i="2"/>
  <c r="L57" i="2"/>
  <c r="F57" i="2"/>
  <c r="L56" i="2"/>
  <c r="F56" i="2"/>
  <c r="L55" i="2"/>
  <c r="F55" i="2"/>
  <c r="L54" i="2"/>
  <c r="F54" i="2"/>
  <c r="L53" i="2"/>
  <c r="F53" i="2"/>
  <c r="L52" i="2"/>
  <c r="F52" i="2"/>
  <c r="L51" i="2"/>
  <c r="F51" i="2"/>
  <c r="L50" i="2"/>
  <c r="F50" i="2"/>
  <c r="L49" i="2"/>
  <c r="F49" i="2"/>
  <c r="L48" i="2"/>
  <c r="F48" i="2"/>
  <c r="L47" i="2"/>
  <c r="F47" i="2"/>
  <c r="L46" i="2"/>
  <c r="F46" i="2"/>
  <c r="L45" i="2"/>
  <c r="F45" i="2"/>
  <c r="L44" i="2"/>
  <c r="F44" i="2"/>
  <c r="L43" i="2"/>
  <c r="F43" i="2"/>
  <c r="L42" i="2"/>
  <c r="F42" i="2"/>
  <c r="L41" i="2"/>
  <c r="F41" i="2"/>
  <c r="L40" i="2"/>
  <c r="F40" i="2"/>
  <c r="L39" i="2"/>
  <c r="F39" i="2"/>
  <c r="L38" i="2"/>
  <c r="F38" i="2"/>
  <c r="L37" i="2"/>
  <c r="F37" i="2"/>
  <c r="L36" i="2"/>
  <c r="F36" i="2"/>
  <c r="L35" i="2"/>
  <c r="F35" i="2"/>
  <c r="L34" i="2"/>
  <c r="F34" i="2"/>
  <c r="L33" i="2"/>
  <c r="F33" i="2"/>
  <c r="L32" i="2"/>
  <c r="F32" i="2"/>
  <c r="L31" i="2"/>
  <c r="F31" i="2"/>
  <c r="L30" i="2"/>
  <c r="F30" i="2"/>
  <c r="L29" i="2"/>
  <c r="F29" i="2"/>
  <c r="L28" i="2"/>
  <c r="F28" i="2"/>
  <c r="L27" i="2"/>
  <c r="F27" i="2"/>
  <c r="L26" i="2"/>
  <c r="F26" i="2"/>
  <c r="L25" i="2"/>
  <c r="F25" i="2"/>
  <c r="L24" i="2"/>
  <c r="F24" i="2"/>
  <c r="L23" i="2"/>
  <c r="F23" i="2"/>
  <c r="L22" i="2"/>
  <c r="F22" i="2"/>
  <c r="L21" i="2"/>
  <c r="F21" i="2"/>
  <c r="L20" i="2"/>
  <c r="F20" i="2"/>
  <c r="L19" i="2"/>
  <c r="F19" i="2"/>
  <c r="L18" i="2"/>
  <c r="F18" i="2"/>
  <c r="L17" i="2"/>
  <c r="F17" i="2"/>
  <c r="L16" i="2"/>
  <c r="F16" i="2"/>
  <c r="L15" i="2"/>
  <c r="F15" i="2"/>
  <c r="L14" i="2"/>
  <c r="F14" i="2"/>
  <c r="L13" i="2"/>
  <c r="F13" i="2"/>
  <c r="L12" i="2"/>
  <c r="F12" i="2"/>
  <c r="L11" i="2"/>
  <c r="F11" i="2"/>
  <c r="L465" i="2" l="1"/>
  <c r="L522" i="2"/>
  <c r="L526" i="2"/>
  <c r="L582" i="2"/>
  <c r="L613" i="2"/>
  <c r="L617" i="2"/>
  <c r="L621" i="2"/>
  <c r="L625" i="2"/>
  <c r="L629" i="2"/>
  <c r="L633" i="2"/>
  <c r="L637" i="2"/>
  <c r="L641" i="2"/>
  <c r="L645" i="2"/>
  <c r="L320" i="2"/>
  <c r="L530" i="2"/>
  <c r="F468" i="2"/>
  <c r="F472" i="2"/>
  <c r="F476" i="2"/>
  <c r="F480" i="2"/>
  <c r="F484" i="2"/>
  <c r="F488" i="2"/>
  <c r="F492" i="2"/>
  <c r="F496" i="2"/>
  <c r="F500" i="2"/>
  <c r="F504" i="2"/>
  <c r="F508" i="2"/>
  <c r="F596" i="2"/>
  <c r="F726" i="2"/>
  <c r="F730" i="2"/>
  <c r="F734" i="2"/>
  <c r="F738" i="2"/>
  <c r="F744" i="2"/>
</calcChain>
</file>

<file path=xl/sharedStrings.xml><?xml version="1.0" encoding="utf-8"?>
<sst xmlns="http://schemas.openxmlformats.org/spreadsheetml/2006/main" count="6370" uniqueCount="1777">
  <si>
    <t>DIRECCIÓN DE RECURSOS HUMANOS
DIRECTOR: LICENCIADA ALMA LISETH JUAREZ LOPEZ
RESPONSABLE DE ACTUALIZACIÓN DE INFORMACIÓN: ETSON JOSUE LOPEZ HERRERA
MES REPORTADO: FEBRERO 2026
(ARTÍCULO 10, NUMERAL 4, LEY DE ACCESO A LA INFORMACIÓN PÚBLICA)</t>
  </si>
  <si>
    <t>RENGLÓN PRESUPUESTARIO 031 "JORNALES"</t>
  </si>
  <si>
    <t>NO</t>
  </si>
  <si>
    <t>RENGLÓN PRESUPUESTARIO</t>
  </si>
  <si>
    <t>NOMBRES Y APELLIDOS</t>
  </si>
  <si>
    <t>TITULO DE JORNAL</t>
  </si>
  <si>
    <t>JORNAL DIARIO</t>
  </si>
  <si>
    <t>DIAS LABORADOS</t>
  </si>
  <si>
    <t>JORNAL MENSUAL</t>
  </si>
  <si>
    <t>BONO POR ANTIGÜEDAD</t>
  </si>
  <si>
    <t>BONIFICACIÓN ACUERDO 66-2000 Y 37-2001</t>
  </si>
  <si>
    <t>BONO DE REAJUSTE AL SALARÍO MÍNIMO</t>
  </si>
  <si>
    <t>BONO ACTA 01-20</t>
  </si>
  <si>
    <t>TOTAL DEVENGADO</t>
  </si>
  <si>
    <t>OBSERVACIONES</t>
  </si>
  <si>
    <t>031</t>
  </si>
  <si>
    <t>EDSON ESTUARDO  GARCIA MORALES</t>
  </si>
  <si>
    <t xml:space="preserve">AUXILIAR MISCELANEO </t>
  </si>
  <si>
    <t>ELIU ALEXANDER  GUTIERREZ NICOLAS</t>
  </si>
  <si>
    <t>INGRID JEANNETH  CHUMIL SOLIS</t>
  </si>
  <si>
    <t>JOAQUIN  ENRIQUE  ROSALES  RUIZ</t>
  </si>
  <si>
    <t>LUIS ALBERTO   HIDALGO  QUELECH</t>
  </si>
  <si>
    <t>DULCE MARIA  LOPEZ SANTAY</t>
  </si>
  <si>
    <t>MELISSA YANETH  LOPEZ CHUN</t>
  </si>
  <si>
    <t>NEFTALI   LARA RODAS</t>
  </si>
  <si>
    <t>MELANY  ANDREA  LAYNEZ HERNANDEZ</t>
  </si>
  <si>
    <t>JOSE EDUARDO  SOLANO MORALES</t>
  </si>
  <si>
    <t>GUILLERMO ENRIQUE  GAMARRO LOPEZ</t>
  </si>
  <si>
    <t>DULCE ABIGAIL  MEJIA ALEL</t>
  </si>
  <si>
    <t>LUIS ALEXANDER YOVAN CAAL JUC</t>
  </si>
  <si>
    <t>FREDY ARTURO  ALDANA SANABRIA</t>
  </si>
  <si>
    <t>DULCE CAROLINA  MENDOZA MENDEZ</t>
  </si>
  <si>
    <t>BEVERLY ROSSAMANDA  POSADAS SEPULVEDA</t>
  </si>
  <si>
    <t>ZULLY GABRIELA  YOC FLORES</t>
  </si>
  <si>
    <t>MARILU  ANALY  LOPEZ DE LEON</t>
  </si>
  <si>
    <t>JOSE LUIS  GONZALEZ FAJARDO</t>
  </si>
  <si>
    <t>TIRZA DAYANNARA  GONZALEZ GARCIA</t>
  </si>
  <si>
    <t>JORGE LUIS  SCHAUB GONZALEZ</t>
  </si>
  <si>
    <t>ANA CAROLINA  RIVERA GONZALEZ</t>
  </si>
  <si>
    <t>JESICA PAOLA  MAYORGA BOSQUE</t>
  </si>
  <si>
    <t>LIZA GABRIELA  MEJIA SANCHEZ</t>
  </si>
  <si>
    <t>ERICA GABRIELA  PUNAY GOMEZ</t>
  </si>
  <si>
    <t>JHERALDINN ANAHI  SICAL VALIENTE</t>
  </si>
  <si>
    <t>NINIVE MARIANA  GALDAMEZ JACINTO</t>
  </si>
  <si>
    <t>ANA LUCIA  PINEDA LOPEZ</t>
  </si>
  <si>
    <t>SOFIA  ESMERALDA   CONTRERAS  MARTINEZ</t>
  </si>
  <si>
    <t>YENIFER YESENIA  LOPEZ YAX</t>
  </si>
  <si>
    <t>DELMA NOEMI  PEREN MUX</t>
  </si>
  <si>
    <t>ALEX  GIOVANNI   RIVERA DEL CID</t>
  </si>
  <si>
    <t>EDUARDO ENRIQUE  RAYO FONG</t>
  </si>
  <si>
    <t>MARIA RAQUEL  FIGUEROA GIRON</t>
  </si>
  <si>
    <t>GLADYS MARIBEL  PAZ GARCIA</t>
  </si>
  <si>
    <t>JANIRA  SONIA FABIOLA LOPEZ DE LEON</t>
  </si>
  <si>
    <t>JESSICA ALEJANDRA  JOSEFINA MONZON PALACIOS</t>
  </si>
  <si>
    <t>CRISTOFER ADONAI  MORATAYA FRANCO</t>
  </si>
  <si>
    <t>NIDIA CARINA  ORELLANA ESPINO</t>
  </si>
  <si>
    <t>NAOMI XIMENA  AREVALO CHAVEZ</t>
  </si>
  <si>
    <t>JOSE ALEJANDRO  MEJIA AGUILAR</t>
  </si>
  <si>
    <t>CARMEN SUCELY  PEREZ MEJIA</t>
  </si>
  <si>
    <t>KARLA YUMEILY  SALAS MORALES</t>
  </si>
  <si>
    <t>JORGE SAUL  COROMAC OSORIO</t>
  </si>
  <si>
    <t>EDUARDO RAFAEL  NAJERA CORADO</t>
  </si>
  <si>
    <t>BRENDA LUCIA  OLMOS CUYUCH</t>
  </si>
  <si>
    <t>ANA LUCIA  LEMUS ROMAN</t>
  </si>
  <si>
    <t>DAVID EMANUEL  CONCOBA GONZALEZ</t>
  </si>
  <si>
    <t>FLOR DE MARIA  REYES NAJERA</t>
  </si>
  <si>
    <t>HOTWAR ENRIQUE  CASASOLA MARQUEZ</t>
  </si>
  <si>
    <t>PEÓN VIGILANTE III</t>
  </si>
  <si>
    <t>LILIANA  ROXANA  GARCIA ROMERO</t>
  </si>
  <si>
    <t>OSCAR LEONEL  CHAVEZ ALONZO</t>
  </si>
  <si>
    <t>JACQUELINE JOHANNA  SANTIZO SANCHEZ</t>
  </si>
  <si>
    <t>ALEJANDRA YURAZI  PEREZ MARTINEZ</t>
  </si>
  <si>
    <t>ESVIN IVAN  BATZIN GARCIA</t>
  </si>
  <si>
    <t>LUIS ESTUARDO  RIU GONZALEZ</t>
  </si>
  <si>
    <t>MARLENY   OLIVA GARCIA</t>
  </si>
  <si>
    <t>RUBEN ANDRE  MONZON TOLEDO</t>
  </si>
  <si>
    <t>JOSE ANDRES  RUANO SANCHEZ</t>
  </si>
  <si>
    <t>ALEXANDER HERBERT LEOPOLDO FRANCO MORALES</t>
  </si>
  <si>
    <t>ANGELA SARAI  LOPEZ BARRIOS</t>
  </si>
  <si>
    <t>CARLOS ENRIQUE  FLORES MORALES</t>
  </si>
  <si>
    <t>CELSO JOAQUIN   VASQUEZ VELASQUEZ</t>
  </si>
  <si>
    <t>DARWIN OSVALDO  QUINTANA GONZALEZ</t>
  </si>
  <si>
    <t>DIEGO FERNANDO  QUINTANA GONZALEZ</t>
  </si>
  <si>
    <t>DOMINGO   GOMEZ SANTIAGO</t>
  </si>
  <si>
    <t>EDWIN ARMANDO  HERNANDEZ PIO</t>
  </si>
  <si>
    <t>ELI MISAEL  CRUZ JIMENEZ</t>
  </si>
  <si>
    <t>ESGAR ORLANDO  FLORES LARIOS</t>
  </si>
  <si>
    <t>FRANCISCO ANTONIO  LOPEZ SALAS</t>
  </si>
  <si>
    <t>HECTOR ALFREDO  SACTIC JOLON</t>
  </si>
  <si>
    <t>JESUS RAMIRO  CHAVAC SUL</t>
  </si>
  <si>
    <t>JOSE  FELIX  CHUQUIEJ QUIYUCH</t>
  </si>
  <si>
    <t>JOSE JUAN  BAEZA XICAY</t>
  </si>
  <si>
    <t>JOSE SARBELIO  JUAREZ LOPEZ</t>
  </si>
  <si>
    <t>JULIO SALVADOR  PALENCIA CORADO</t>
  </si>
  <si>
    <t>KARLA DANIZA  RAMOS TOLEDO</t>
  </si>
  <si>
    <t>DIAS PAGADOS DEL 02 DE ENERO AL 28 DE FEBRERO DEL 2026</t>
  </si>
  <si>
    <t>LEONEL   LOPEZ RODRIGUEZ</t>
  </si>
  <si>
    <t>MANUEL DE JESUS  BAEZA</t>
  </si>
  <si>
    <t>MARCIA JASMIN PATRICIA ROMERO GONZALEZ</t>
  </si>
  <si>
    <t>MARCO ANTONIO  LOPEZ REYES</t>
  </si>
  <si>
    <t>MARIO RENE  BAEZA PEREZ</t>
  </si>
  <si>
    <t>MATEO   CHAMALE UYU</t>
  </si>
  <si>
    <t>PATRICK ANDERSON  RIVERA GOMEZ</t>
  </si>
  <si>
    <t>CARLOS OBDULIO  QUINTANA AGUILAR</t>
  </si>
  <si>
    <t>BODEQUERO IV</t>
  </si>
  <si>
    <t>IVANIA CLARIBET  CANO TELLO</t>
  </si>
  <si>
    <t>SILVIA LUCRECIA  SOLARES RECINOS  DE REYES</t>
  </si>
  <si>
    <t>ADRIANO JOSE JUAN GRANADOS GARCIA</t>
  </si>
  <si>
    <t>ALFREDO   RAMIREZ RAMIREZ</t>
  </si>
  <si>
    <t>AMILCAR  YOVANI  MATIAS GOMEZ</t>
  </si>
  <si>
    <t>ANTHONY EDILSON  CASTRO CHIPEL</t>
  </si>
  <si>
    <t>BENJAMIN ADOLFO  VICENTE  CARRILLO</t>
  </si>
  <si>
    <t>BOSBELI   MATIAS JERONIMO</t>
  </si>
  <si>
    <t>BRANDON JOSUE  ALVARADO ALVARADO</t>
  </si>
  <si>
    <t>BRAY  ADALBERTO   PABLO GODINEZ</t>
  </si>
  <si>
    <t>CARLOS EDUARDO  HURTADO DIAZ</t>
  </si>
  <si>
    <t>CESAR DANIEL  SAMAYOA FIGUEROA</t>
  </si>
  <si>
    <t>CLAUDIA AZUCENA  GALICIA RODRIGUEZ</t>
  </si>
  <si>
    <t>CRISTIAN  ALEXANDER   TZUNUN  MALDONADO</t>
  </si>
  <si>
    <t>DARWIN YOVANI  RAMIREZ MENDOZA</t>
  </si>
  <si>
    <t>DOMINGO   SANTIZO GARCIA</t>
  </si>
  <si>
    <t>EDVER FAUSTINO  SILVESTRE SEBASTIAN</t>
  </si>
  <si>
    <t>ELVIN ESTUARDO  HERRERA RAMIREZ</t>
  </si>
  <si>
    <t>FELIX GUMERCINDO  YAT LUX</t>
  </si>
  <si>
    <t>FERNANDO NOE  MATIAS AGUSTIN</t>
  </si>
  <si>
    <t>FRANCISCO    GARCIA GODINEZ</t>
  </si>
  <si>
    <t>GELVERT UDIEL  GOMEZ MARTINEZ</t>
  </si>
  <si>
    <t>HIGINIO ARTEMIO  MORALES HERRERA</t>
  </si>
  <si>
    <t>HIMMY ALEXANDER   VELASQUEZ GONZALEZ</t>
  </si>
  <si>
    <t>HUGO   ESCALANTE RECINOS</t>
  </si>
  <si>
    <t>INGRID ANDREA   MARTIN JACINTO</t>
  </si>
  <si>
    <t>JESUS EMANUEL  GOMEZ PEREZ</t>
  </si>
  <si>
    <t>JOSEFINA   MARCOS FRANCISCO</t>
  </si>
  <si>
    <t>JUAN   ALVA LOPEZ</t>
  </si>
  <si>
    <t>KEVIN ERNESTO   RODRIGUEZ MOLINA</t>
  </si>
  <si>
    <t>LUIS ADOLFO  SILVESTRE QUIÑONEZ</t>
  </si>
  <si>
    <t>LUIS ANGEL  VILLATORO SOSA</t>
  </si>
  <si>
    <t>MARGARITO JERONIMO  PABLO</t>
  </si>
  <si>
    <t>MARIO ALBERTO  MONTEJO ALONZO</t>
  </si>
  <si>
    <t>MARTIN  ANGEL  CRUZ CARRILLO</t>
  </si>
  <si>
    <t>MARVIN DAVID  ALVARADO MAURICIO</t>
  </si>
  <si>
    <t>MELIDA  EULICIA  SAJBIN AJPOP</t>
  </si>
  <si>
    <t>MIGUEL ARNOLDO  GARCIA  TORRES</t>
  </si>
  <si>
    <t>NELSON VITALINO  ESCALANTE CASTILLO</t>
  </si>
  <si>
    <t>NOHELIA NOHEMI  GOMEZ LOPEZ</t>
  </si>
  <si>
    <t>ONORIO    PEREZ ESCALANTE</t>
  </si>
  <si>
    <t>ROCAEL AMANCIO  MARTINEZ CARRILLO</t>
  </si>
  <si>
    <t>SANTA GABRIELA  CARRILLO HERNANDEZ</t>
  </si>
  <si>
    <t>SANTOS TOMAS  GOMEZ MARTINEZ</t>
  </si>
  <si>
    <t>SEBASTIAN   JERONIMO  PABLO</t>
  </si>
  <si>
    <t>VANDER LUDSVIN  MARTINEZ CARRILLO</t>
  </si>
  <si>
    <t>VICTOR    COC  POP</t>
  </si>
  <si>
    <t>VICTOR  RODOLFO   GONZALEZ MARCOS</t>
  </si>
  <si>
    <t>WILLIAM ISAAC  VELASQUEZ SIMON</t>
  </si>
  <si>
    <t>WENDY GABRIELA  MORALES ORTIZ</t>
  </si>
  <si>
    <t>RONY ESTUARDO  TORRES ROJAS</t>
  </si>
  <si>
    <t>KATHERINE VANESSA  ESTRADA GARCIA</t>
  </si>
  <si>
    <t>ABRAHAN   GARCIA QUIB</t>
  </si>
  <si>
    <t>ALEXIS  DAVID   LOPEZ  ACEITUNO</t>
  </si>
  <si>
    <t>AMBROCIO   BA  CAHUEC</t>
  </si>
  <si>
    <t>ANDREA  CELESTE  CIFUENTES LOPEZ</t>
  </si>
  <si>
    <t>ANGEL  ANTONIO   JACINTO  ARITA</t>
  </si>
  <si>
    <t>ARISTIDES ROGELIO  CARRILLO RAMIREZ</t>
  </si>
  <si>
    <t>ARMANDO GEOVANNI  CHUB TEC</t>
  </si>
  <si>
    <t>BEATRIZ ELIZABETH   NUFIO GALDAMEZ</t>
  </si>
  <si>
    <t>BERNARDO   CAAL CUC</t>
  </si>
  <si>
    <t>BYRON ALEXANDER   LOPEZ MARTINEZ</t>
  </si>
  <si>
    <t>BYRON ANTONIO  MENENDEZ JIMENEZ</t>
  </si>
  <si>
    <t>BYRON OTONIEL  JORDAN PEREZ</t>
  </si>
  <si>
    <t>CAMAHON NAZARIO  DIAZ POM</t>
  </si>
  <si>
    <t>CARLOS ABEL  PINEDA CABRERA</t>
  </si>
  <si>
    <t>CARLOS DANIEL  ZACARIAS CHATA</t>
  </si>
  <si>
    <t>CARLOS ENRIQUE  DIAZ SOLARES</t>
  </si>
  <si>
    <t>CESAR AUGUSTO  POP CAAL</t>
  </si>
  <si>
    <t>CESAR SAUL  CORTEZ GOMEZ</t>
  </si>
  <si>
    <t>CRISTIAN JOSUE  COY REYES</t>
  </si>
  <si>
    <t>DANIEL   TORRES ESCOBAR</t>
  </si>
  <si>
    <t>DARY  ALEJANDRO  MORALES HERNANDEZ</t>
  </si>
  <si>
    <t>DENIS OMAR  RAMIREZ MARTINEZ</t>
  </si>
  <si>
    <t>DENNIS AIMAR  DELGADO CATALAN</t>
  </si>
  <si>
    <t>DOMINGO   BA XUC</t>
  </si>
  <si>
    <t>EDGAR NEHEMIAS  GUTIERREZ RAMIREZ</t>
  </si>
  <si>
    <t>EDGAR  OSMUNDO   BALCARCEL  CUCUL</t>
  </si>
  <si>
    <t>EDUARDO   CHOC MAAS</t>
  </si>
  <si>
    <t>EDVIN RONALDO  VENTURA ALVARADO</t>
  </si>
  <si>
    <t>EDWIN GEOVANY  HUN CHOC</t>
  </si>
  <si>
    <t>EFRAIN ALONZO  PINEDA</t>
  </si>
  <si>
    <t>ELISEO  ALBERTO   BO  CRUZ</t>
  </si>
  <si>
    <t>EMELY JOSE  RODRIGUEZ REYES</t>
  </si>
  <si>
    <t>EMERSON AUDIAS  RIVERA TORRES</t>
  </si>
  <si>
    <t>ERICK ALEXANDER  PEREZ ZACARIAS</t>
  </si>
  <si>
    <t>ERICK SMITH  CRUZ RIVERA</t>
  </si>
  <si>
    <t>FREDY RONALDO  ICAL TZIR</t>
  </si>
  <si>
    <t>GERMAN ALEJANDRO  ROSALES RODRIGUEZ</t>
  </si>
  <si>
    <t>GEYBIN ALEXANDER  CANALES MONROY</t>
  </si>
  <si>
    <t>GONZALO CATALINO  CHACON GARCIA</t>
  </si>
  <si>
    <t>GONZALO   VASQUEZ MENDEZ</t>
  </si>
  <si>
    <t>GREGORIO  MAURICIO  CAAL CAC</t>
  </si>
  <si>
    <t>GUDELIA CONCEPCION   COC  XOL</t>
  </si>
  <si>
    <t>GUILLERMO   CAAL Y CAAL</t>
  </si>
  <si>
    <t>HEYDI  MAYDE  REYES  LEIVA</t>
  </si>
  <si>
    <t>JAIME ROLANDO  POP POP</t>
  </si>
  <si>
    <t>JAQUELINE ANAHY  LOPEZ DE LA CRUZ</t>
  </si>
  <si>
    <t>JEAMI KARIELY WALESSKA CORTEZ ASIG</t>
  </si>
  <si>
    <t>JORGE AGUSTO  LARA ARIAS</t>
  </si>
  <si>
    <t>JORGE DANIEL  JIMENEZ LOPEZ</t>
  </si>
  <si>
    <t>JOSE LUIS  HO PINEDA</t>
  </si>
  <si>
    <t>JOSE  PABLO  CALDERON LOPEZ</t>
  </si>
  <si>
    <t>JUAN   ACAL CUZ</t>
  </si>
  <si>
    <t>JUAN  CARLOS  GONZALEZ  GREGORIO</t>
  </si>
  <si>
    <t>JUAN  CARLOS  JOR BATZ</t>
  </si>
  <si>
    <t>JUAN CARLOS  XOL COC</t>
  </si>
  <si>
    <t>JULISSA AMARILIS  PINEDA VASQUEZ</t>
  </si>
  <si>
    <t>KEVIN ARIEL  DIAZ ESPINO</t>
  </si>
  <si>
    <t>LEANDRO ROBERTO  AGUILAR  AGUILAR</t>
  </si>
  <si>
    <t>LUCAS    CUZ  CAAL</t>
  </si>
  <si>
    <t>LUIS ADOLFO  RAMOS IC</t>
  </si>
  <si>
    <t>MANUEL SAUL  AGUIRRE BERGANZA</t>
  </si>
  <si>
    <t>MANUEL   XI PAN</t>
  </si>
  <si>
    <t>MARIA TERESA  CAÑAS HERNANDEZ</t>
  </si>
  <si>
    <t>MARLON JOSE  AMADOR ABAC</t>
  </si>
  <si>
    <t>MARVIN ANTONIO  CHOC CUC</t>
  </si>
  <si>
    <t>MELVIN ESTUARDO  RIVAS LIMA</t>
  </si>
  <si>
    <t>MIGUEL ERNESTO  RAMIREZ JAVIER</t>
  </si>
  <si>
    <t>MIRIAM EMELDA  DUARTE BLAS</t>
  </si>
  <si>
    <t>MOISES   XOL SUB</t>
  </si>
  <si>
    <t>MYNOR ESAU  SILVA BELTRAN</t>
  </si>
  <si>
    <t>NELSON RAMIRO  HOO TOX</t>
  </si>
  <si>
    <t>OLVIN MARIANO  ROMERO PEREZ</t>
  </si>
  <si>
    <t>OSCAR  FERNANDO  CHUB MOO</t>
  </si>
  <si>
    <t>OSMAN  ESTUARDO  SALGUERO RUIS</t>
  </si>
  <si>
    <t>OTTO NIEL  MIRANDA SALAZAR</t>
  </si>
  <si>
    <t>PABLO   CAC ICO</t>
  </si>
  <si>
    <t>RAMON    CAAL CUZ</t>
  </si>
  <si>
    <t>RICARDO    COC  CAAL</t>
  </si>
  <si>
    <t>RUDY ELIAS  ICO SIERRA</t>
  </si>
  <si>
    <t>SAMUEL   YATZ CAAL</t>
  </si>
  <si>
    <t>TITO JOSE MARIA  SUCHITE ALDANA</t>
  </si>
  <si>
    <t>TOMAS   XOL TZIR</t>
  </si>
  <si>
    <t>VALENTIN   MO CHOC</t>
  </si>
  <si>
    <t>VICTOR GABRIEL  CHOC TOT</t>
  </si>
  <si>
    <t>WALTER GEOVANY  ORTIZ CARRANZA</t>
  </si>
  <si>
    <t>ARTURO ALEXANDER  LEON DE PAZ</t>
  </si>
  <si>
    <t>OSCAR   CARRANZA ALVALLERO</t>
  </si>
  <si>
    <t>PEÓN VIGILANTE IV</t>
  </si>
  <si>
    <t>JASMIN JUDITH  NAJARRO GARCIA</t>
  </si>
  <si>
    <t>NILDA SOPHIA  VALLADARES LOPEZ</t>
  </si>
  <si>
    <t>EVELIN ASUCELY  HERNANDEZ NAJERA</t>
  </si>
  <si>
    <t>ALEJANDRO   CRUZ JIMENEZ</t>
  </si>
  <si>
    <t>ALLAN JOSUE  GODOY COLOCHO</t>
  </si>
  <si>
    <t>ARMANDO   GUEVARA ASENCIO</t>
  </si>
  <si>
    <t>AUGUSTO MANRIQUE  QUINTANA TELLES</t>
  </si>
  <si>
    <t>AXEL BLADIMIR  MONTEPEQUE FLORES</t>
  </si>
  <si>
    <t>CARLOS ANTONIO  SANCHEZ SARCEÑO</t>
  </si>
  <si>
    <t>CARLOS SALVADOR ALEJANDRO ZUÑIGA LOPEZ</t>
  </si>
  <si>
    <t>DARVIN MIGDAEL  SAGASTUME ORELLANA</t>
  </si>
  <si>
    <t>DIEGO FERNANDO  MEDA ESCOBAR</t>
  </si>
  <si>
    <t>EDY RUBI  SANTILLANA ESTRADA</t>
  </si>
  <si>
    <t>ELDER ABRAHAM  HERNANDEZ GALDAMEZ</t>
  </si>
  <si>
    <t>ELIAZAR ESAU  ESPINOZA MAYORGA</t>
  </si>
  <si>
    <t>FRANDY STEVEN  GONZALEZ SECEÑA</t>
  </si>
  <si>
    <t>GILDER ESTUARDO  LARIO NOGUERA</t>
  </si>
  <si>
    <t>HEBER ABDIEL  GARCI-AGUIRRE GARCIA</t>
  </si>
  <si>
    <t>HEBER  ISAIAS   ROMAN AGUILAR</t>
  </si>
  <si>
    <t>HENRY MAURICIO  LOPEZ CRUZ</t>
  </si>
  <si>
    <t>JAIRO ELY  ORDOÑEZ CORTEZ</t>
  </si>
  <si>
    <t>JAIRO VINICIO  HERNANDEZ RIZO</t>
  </si>
  <si>
    <t>JOSE PABLO  LOPEZ LOPEZ</t>
  </si>
  <si>
    <t>JUAN JORDIN ESTUARDO GARCIA VASQUEZ</t>
  </si>
  <si>
    <t>JUNIOR ANIBAL  GOMEZ DEL CID</t>
  </si>
  <si>
    <t>KEVIN BRANDON  CASTILLO RAMOS</t>
  </si>
  <si>
    <t>LUDVIN ENRIQUE  LEMUS CALDERON</t>
  </si>
  <si>
    <t>LUIS HUMBERTO  CORADO TENAS</t>
  </si>
  <si>
    <t>MACLOVIO   JUAREZ JUAREZ</t>
  </si>
  <si>
    <t>MANUEL  STIVEN  SANDOVAL  ORTIZ</t>
  </si>
  <si>
    <t>MARIO ALBERTO  CRESPO GIRON</t>
  </si>
  <si>
    <t>MARVIN JOSE  CASTAÑON ASENCIO</t>
  </si>
  <si>
    <t>MEFI ANTONIO  MARTINEZ FIGUEROA</t>
  </si>
  <si>
    <t>PEDRO   SUÑIGA ORTIZ</t>
  </si>
  <si>
    <t>PEDRO   YANES MELENDREZ</t>
  </si>
  <si>
    <t>WILDER EDUARDO  MAZARIEGOS GARCIA</t>
  </si>
  <si>
    <t>CARLO MARIO  OCHAETA CASTILLO</t>
  </si>
  <si>
    <t>ALISON MISHELL  OLIVEROS HERNANDEZ</t>
  </si>
  <si>
    <t>ASUAMY GUNNILEIDY  BARILLAS GRANADOS</t>
  </si>
  <si>
    <t>BRAUDER NOEL  CHAN GUTIERREZ</t>
  </si>
  <si>
    <t>BRENDA DEL CARMEN  LOPEZ ALDANA</t>
  </si>
  <si>
    <t>CAROLINE CELESTE  OCHAETA</t>
  </si>
  <si>
    <t>DANIA STEPHANIA  LOPEZ CHAVIN</t>
  </si>
  <si>
    <t>DAYANA  ALEJANDRA   RUIZ PACAY</t>
  </si>
  <si>
    <t>EDIXANDER  GONZALO  CAAL OBANDO</t>
  </si>
  <si>
    <t>EDWARD OSWALDO  ASENCIO LOPEZ</t>
  </si>
  <si>
    <t>EMMANUEL DE JESUS  SANTIAGO SANTIAGO</t>
  </si>
  <si>
    <t>EVELYN YAMILETH  ESQUIVEL GARCIA</t>
  </si>
  <si>
    <t>FLOR ESMERALDA  AMADOR GASPAR</t>
  </si>
  <si>
    <t>GABRIELA JASMINE  PENADOS GUERRA</t>
  </si>
  <si>
    <t>GLADIS MARICELA  ORDOÑEZ GUZMAN</t>
  </si>
  <si>
    <t>GLENDY SELENA  GARCIA MILIAN</t>
  </si>
  <si>
    <t>GRACIELA GUADALUPE  RAMIREZ ARGUETA</t>
  </si>
  <si>
    <t>HECTOR MIGUEL ANGEL MAGALLON GUZMAN</t>
  </si>
  <si>
    <t>INGRID XIOMARA  PANA BA</t>
  </si>
  <si>
    <t>JAIME ARNULFO  PEREZ DIAZ</t>
  </si>
  <si>
    <t>JHANNIE GRISELL  MARTINEZ OCHOA</t>
  </si>
  <si>
    <t>JOSE LUIS  RABINAL SARCEÑO</t>
  </si>
  <si>
    <t>KINBERLYN AIDADY  GOMEZ LOPEZ</t>
  </si>
  <si>
    <t>LESLIE JEANNETT  MORO GARCIA</t>
  </si>
  <si>
    <t>MAGNOLIA DEL ROSARIO  BAUTISTA JAU</t>
  </si>
  <si>
    <t>MANUEL DE JESUS  RABINAL SARCEÑO</t>
  </si>
  <si>
    <t>NAYKA JOSSELYN  MARTINEZ  MENDEZ</t>
  </si>
  <si>
    <t>SANDY ESTER  POLANCO VELIZ</t>
  </si>
  <si>
    <t>SINDY MIRELLA  DUQUE BARCO</t>
  </si>
  <si>
    <t>WALTER JOSE DAMIAN MAYORGA GARCIA</t>
  </si>
  <si>
    <t>ASLY PAOLA  RAMIREZ Y RAMIREZ</t>
  </si>
  <si>
    <t>EMMA PAOLA  HERRERA Y HERRERA</t>
  </si>
  <si>
    <t>KAREN VANESSA  QUIÑONEZ FUNES</t>
  </si>
  <si>
    <t>DEIMY ABIGAIL  LOPEZ RIVAS</t>
  </si>
  <si>
    <t>MILSON NOE  CARIAS MONTERROSO</t>
  </si>
  <si>
    <t>BARTOLO   DAMIAN MENDEZ</t>
  </si>
  <si>
    <t>PEÓN VIGILANTE V</t>
  </si>
  <si>
    <t>ABNER OQUELI  RODRIGUEZ GONZALEZ</t>
  </si>
  <si>
    <t xml:space="preserve">PEÓN VIGILANTE III </t>
  </si>
  <si>
    <t>ABNER VENANCIO HADBEEL RAX CAAL</t>
  </si>
  <si>
    <t>ABRAHAM ISAI  CHAYAX XIQUEN</t>
  </si>
  <si>
    <t>ADA ALICIA  HERNANDEZ MEJIA</t>
  </si>
  <si>
    <t>ADNER ANDRES  BUESO ZICAN</t>
  </si>
  <si>
    <t>ADOLFO   ESCOBAR LOPEZ</t>
  </si>
  <si>
    <t>ADRIAN EDILBERTO  XO CHE</t>
  </si>
  <si>
    <t>ADRIANA GUADALUPE DE LOS ANGELES ROMERO ARAGON</t>
  </si>
  <si>
    <t>AGUSTO   LOPEZ GARCIA</t>
  </si>
  <si>
    <t>ALEXANDER  NEPTALI   BAIL LOPEZ</t>
  </si>
  <si>
    <t>ALEXI ESTUARDO  PEREZ LOPEZ</t>
  </si>
  <si>
    <t>ALEYDA ROSMERY  VASQUEZ ESTRADA</t>
  </si>
  <si>
    <t>ALMA ELIZABETH  GUTIERREZ CANO</t>
  </si>
  <si>
    <t>ALVARO ESTUARDO  NAJERA LORENZO</t>
  </si>
  <si>
    <t>AMILCAR ORIEL  PEREZ CHAVEZ</t>
  </si>
  <si>
    <t>AMILCAR   RODRIGUEZ CHACON</t>
  </si>
  <si>
    <t>ANA MARIELA  PAYES GUTIERREZ</t>
  </si>
  <si>
    <t>ANDERSON YAIR  CUX CHO</t>
  </si>
  <si>
    <t>ANDREA ELIZABETH  HERNANDEZ JUAREZ</t>
  </si>
  <si>
    <t>ANGEL  ESTUARDO  CABNAL GUITZ</t>
  </si>
  <si>
    <t>ANGEL GEOVANY  CANEK CONTRERAS</t>
  </si>
  <si>
    <t>ANGEL   RAMOS MARTINEZ</t>
  </si>
  <si>
    <t>ANGEL RICARDO  DUARTE LINARES</t>
  </si>
  <si>
    <t>ANNER EUGENIO  SABALETA GUTIERREZ</t>
  </si>
  <si>
    <t>ANSELMO DE JESUS  HERRERA MARROQUIN</t>
  </si>
  <si>
    <t>ANTONI VALDEMAR  PEREZ LOPEZ</t>
  </si>
  <si>
    <t>ARACELY  DE CONCEPCION  YAT QUEZADA</t>
  </si>
  <si>
    <t>ARLEN EZEQUIEL  RAMOS ANTONIO</t>
  </si>
  <si>
    <t>ARMANDO JUVENTINO  GUERRA PAAU</t>
  </si>
  <si>
    <t xml:space="preserve">ARMANDO SAUL LOPEZ VIRULA </t>
  </si>
  <si>
    <t>ARNULFO ALONZO  AC CAAL</t>
  </si>
  <si>
    <t>AURA MILDRED  ROBLES</t>
  </si>
  <si>
    <t>AURELIA LORENA  PEREZ  TEC</t>
  </si>
  <si>
    <t>AXEL AMISAEL  MUCU TIUL</t>
  </si>
  <si>
    <t>BALTAZAR   INTERIANO AVALOS</t>
  </si>
  <si>
    <t>BANGNER DANIEL  DONIS LOPEZ</t>
  </si>
  <si>
    <t>BAYRON AMILCAR  CUCUL CHE</t>
  </si>
  <si>
    <t>BELTHER DAMIAN  ESQUIVEL HERNANDEZ</t>
  </si>
  <si>
    <t>BENEDICTO ENRIQUE  ICH CHOC</t>
  </si>
  <si>
    <t>BLANCA IRENE  MELENDEZ MATEO</t>
  </si>
  <si>
    <t>BLANCA IRIS  RODAS CORNELIO</t>
  </si>
  <si>
    <t>BRAYAN  ADALBERTO  VALLE  MAZARIEGOS</t>
  </si>
  <si>
    <t>BRAYAN ELIAS  ALARCON PINEDA</t>
  </si>
  <si>
    <t>BYRON ESTUARDO  MARIN FIGUEROA</t>
  </si>
  <si>
    <t>BYRON RENE  MIS BAÑOS</t>
  </si>
  <si>
    <t>CARLOS ALBERTO  SERRANO RODRIGUEZ</t>
  </si>
  <si>
    <t>CARLOS EDUARDO  RUEDA ESCOBAR</t>
  </si>
  <si>
    <t>CARLOS HUMBERTO  YAT CHIQUIN</t>
  </si>
  <si>
    <t>CARLOS MANAEN  JIMENEZ MARTINEZ</t>
  </si>
  <si>
    <t>CARLOS YOVANI  PINEDA</t>
  </si>
  <si>
    <t>CESAR ALEJANDRO  SORIA RODRIGUEZ</t>
  </si>
  <si>
    <t>CESAR AUGUSTO  CUYUSH MORAN</t>
  </si>
  <si>
    <t>CESAR AUGUSTO  LOPEZ Y LOPEZ</t>
  </si>
  <si>
    <t>CESAR AUGUSTO  POP CUCUL</t>
  </si>
  <si>
    <t>CESAR LEONEL  CHOC MARTINEZ</t>
  </si>
  <si>
    <t>CHRISTIAN DANIEL  FRANCO CANTE</t>
  </si>
  <si>
    <t>CLAUDIO  SATURNINO   LOPEZ  DEL CID</t>
  </si>
  <si>
    <t>CRIS MANUEL  GRIJALVA MATEO</t>
  </si>
  <si>
    <t>CRISALIDA SORAYDA  MENDEZ CHI</t>
  </si>
  <si>
    <t>CRISTIAN OMAR  SALGUERO LEMUS</t>
  </si>
  <si>
    <t>CRISTINA   YAXCAL TZI</t>
  </si>
  <si>
    <t>DANIEL   CAC MAY</t>
  </si>
  <si>
    <t>DANIEL FERNANDO  GUILLEN RUIZ</t>
  </si>
  <si>
    <t>DANNI LEONEL HENRRI QUETZAL ZACAL</t>
  </si>
  <si>
    <t>DANY ESTUARDO  VALENZUELA RAMIREZ</t>
  </si>
  <si>
    <t>DARWIN DARINEL  ALFARO ESQUIVEL</t>
  </si>
  <si>
    <t>DARWIN HUMBERTO  SALAZAR DE LOS SANTOS</t>
  </si>
  <si>
    <t>DAVID OBDULIO  RAMIREZ LOPEZ</t>
  </si>
  <si>
    <t>DAVID   SALAZAR MATEO</t>
  </si>
  <si>
    <t>DEILY ARALI  LOPEZ  VILLATORO</t>
  </si>
  <si>
    <t>DENILSON DARIO  ARGUETA CUPUL</t>
  </si>
  <si>
    <t>DERICK ROEL  CHI QUIXCHAN</t>
  </si>
  <si>
    <t>DEYBIN HUMBERTO  GUZMAN ORELLANA</t>
  </si>
  <si>
    <t>DONIS NEPTALI  CASTRO GARCIA</t>
  </si>
  <si>
    <t>DORCAS MARLENY  CONTRERAS CALDERON</t>
  </si>
  <si>
    <t>DOUGLAS RODIMIRO  JIMENEZ GOMEZ</t>
  </si>
  <si>
    <t>EDGAR  DE JESUS  LARA SAGASTUME</t>
  </si>
  <si>
    <t>EDGAR JOEL  LUIS CORTEZ</t>
  </si>
  <si>
    <t>EDGAR LEONEL  CHAYAX ZACAL</t>
  </si>
  <si>
    <t>EDGAR RENE  CHABLE CAMAL</t>
  </si>
  <si>
    <t>EDGAR RENE  MONTALVAN VIDAL</t>
  </si>
  <si>
    <t>EDIN AVIDAN  ROLDAN ROSALES</t>
  </si>
  <si>
    <t>EDUARDO   AGUILAR SALGUERO</t>
  </si>
  <si>
    <t>CARLOS ELIBERTO  CHIROY</t>
  </si>
  <si>
    <t>EDVIN   CORTEZ MORALES</t>
  </si>
  <si>
    <t>EDWARD ORLANDO  OLIVA LOPEZ</t>
  </si>
  <si>
    <t>EDWIN GEOVANY  ARIAS PAREDES</t>
  </si>
  <si>
    <t>EDWIN LEONEL  LIMA FLORES</t>
  </si>
  <si>
    <t>EDY ELI  JIMENEZ LIMA</t>
  </si>
  <si>
    <t>ELBA AIDE  HERNANDEZ</t>
  </si>
  <si>
    <t>ELDER ANASTACIO  PAAU PEREZ</t>
  </si>
  <si>
    <t>ELIAN GUDIEL  HERNANDEZ MADRID</t>
  </si>
  <si>
    <t>ELIAS   ICAL CHUB</t>
  </si>
  <si>
    <t>ELIEL DAVID  MEJIA LOPEZ</t>
  </si>
  <si>
    <t>ELISEO   BO TIUL</t>
  </si>
  <si>
    <t>ELIZAMA   SALAZAR LUNA</t>
  </si>
  <si>
    <t>ELMER ESTUARDO  RAMIREZ ALONZO</t>
  </si>
  <si>
    <t>ELVIS DAVID  TIUL LIMA</t>
  </si>
  <si>
    <t>EMERSON AZAEL  HIDALGO PEREZ</t>
  </si>
  <si>
    <t>EMERSON DANIEL  MAY RUANO</t>
  </si>
  <si>
    <t>EMERSON DENYLSON  DIAZ LORENZO</t>
  </si>
  <si>
    <t>EMILIO ERNESTO  CHAYAX OCHOA</t>
  </si>
  <si>
    <t>ENRIQUE   BA ICH</t>
  </si>
  <si>
    <t>ERBERTO ARAELI  DE LEON RECINOS</t>
  </si>
  <si>
    <t>ERICK EDUARDO  PEREZ CORNELIO</t>
  </si>
  <si>
    <t>ERICK FRANCISCO  ZULETA AREVALO</t>
  </si>
  <si>
    <t>ERNESTO ARNULFO  ICAL CAAL</t>
  </si>
  <si>
    <t>ERVIN SALVADOR  PEREZ PU</t>
  </si>
  <si>
    <t>ERWIN ARTURO  COC BAA</t>
  </si>
  <si>
    <t>ERWIN RODELVI  MENENDEZ MORALES</t>
  </si>
  <si>
    <t>ESBI YOBANI  CHOCOJ CACAO</t>
  </si>
  <si>
    <t>ESGAR ANTONIO  GONZALEZ AMADOR</t>
  </si>
  <si>
    <t>ESTEBAN BERNARDO  OBANDO QUIXCHAN</t>
  </si>
  <si>
    <t>ESTEBAN   CAAL</t>
  </si>
  <si>
    <t>ESTEFANY YASMIN  SOTO GARCIA</t>
  </si>
  <si>
    <t>ESTELA MARINA  GARCIA HERNANDEZ</t>
  </si>
  <si>
    <t>ESTELA MARINA  TIUL SEB</t>
  </si>
  <si>
    <t>EUGENIO   CAB GARCIA</t>
  </si>
  <si>
    <t>EVELIA   URIAS MURALLES</t>
  </si>
  <si>
    <t>EVELYN SUHEIDY  MACHORRO QUINTEROS</t>
  </si>
  <si>
    <t>EVERILDO   BUTZ XOL</t>
  </si>
  <si>
    <t>FERMIN ORLANDO  TENI XOL</t>
  </si>
  <si>
    <t>FERNANDO JACOB  JALAL GARCIA</t>
  </si>
  <si>
    <t>FERNANDO LUCAS  CABNAL TEC</t>
  </si>
  <si>
    <t>FRANCISCA   RAMOS CRUZ</t>
  </si>
  <si>
    <t>FRANCISCO   CANTORAL RAMOS</t>
  </si>
  <si>
    <t>FRANCISCO  JAVIER  POP  COC</t>
  </si>
  <si>
    <t>FRANKLIN MATEO  SINTU</t>
  </si>
  <si>
    <t>FREDY ALEXANDER  GONZALES GALICIA</t>
  </si>
  <si>
    <t>FREDY EFRAIN  XOL ALVARADO</t>
  </si>
  <si>
    <t>GABIEL RAMOS  CHEN XOL</t>
  </si>
  <si>
    <t>GABRIEL   SILVESTRE MARTIN</t>
  </si>
  <si>
    <t>GABRIELA ESTRELLA  ESCOBAR GARCIA</t>
  </si>
  <si>
    <t>GENNER GODOLFREDO  CUNIL TZIN</t>
  </si>
  <si>
    <t>GERSON ENRIQUE  MONROY CORDON</t>
  </si>
  <si>
    <t>GERSON OTTONIEL  SAGUIL OSORIO</t>
  </si>
  <si>
    <t>GILDER ROSENDO  PAN CAAL</t>
  </si>
  <si>
    <t>GILMER DANIEL  TORRENTES GODOY</t>
  </si>
  <si>
    <t>GLENDY MAGDALY  CAC COC</t>
  </si>
  <si>
    <t>HAMILTON  MELCHISEDEC  LOPEZ  SALAZAR</t>
  </si>
  <si>
    <t>HAMILTON RODOLFO   RAMOS CUCA</t>
  </si>
  <si>
    <t>HARLEY ARATH FERNANDO TESUCUN BAÑOS</t>
  </si>
  <si>
    <t>HEBER BENJAMIN  MENDEZ SOPINO</t>
  </si>
  <si>
    <t>HECTOR AGUSTIN  ASIG CHUB</t>
  </si>
  <si>
    <t>HECTOR  ROLANDO  AVILA CASTILLO</t>
  </si>
  <si>
    <t>HENRY ALEXANDER  MORO BURGOS</t>
  </si>
  <si>
    <t>HERVIN WINSTONG  POP CHOC</t>
  </si>
  <si>
    <t>HONORIO NEFTALI  MERIDA MONZON</t>
  </si>
  <si>
    <t>ISAIAS MERCEDES  GARCIA CUNIL</t>
  </si>
  <si>
    <t>ISIDRO ADENULFO  BAUTISTA MAZARIEGOS</t>
  </si>
  <si>
    <t>ISRAEL ANTONIO  TEC CHUB</t>
  </si>
  <si>
    <t>JAIMEN RAUL  GARCIA RAMIREZ</t>
  </si>
  <si>
    <t>JAIRO ELIEL  ARIAS GABRIEL</t>
  </si>
  <si>
    <t>JAIRO    RAYMUNDO GARCIA</t>
  </si>
  <si>
    <t>JAMES ANDERSSON  MARTINEZ VIOLANTE</t>
  </si>
  <si>
    <t>JANIA YESENIA  MELENDEZ MARTINEZ</t>
  </si>
  <si>
    <t>JARIN ASAEL  CUNIL TESUCUN</t>
  </si>
  <si>
    <t>JASSON YESMANI  CHUN CHO</t>
  </si>
  <si>
    <t>JAZMIN AZUCENA  AREVALO CHINCHILLA</t>
  </si>
  <si>
    <t>JHONATAN EZEQUIEL  ORDOÑEZ LEONARDO</t>
  </si>
  <si>
    <t>JHONATHAN JOSUE  GONZALEZ OLIVARES</t>
  </si>
  <si>
    <t>JHONNATAN   LIGORRIA CARMENATE</t>
  </si>
  <si>
    <t>JOEL   CAAL TZALAM</t>
  </si>
  <si>
    <t>JOEL JONATAN  SANCHEZ LOPEZ</t>
  </si>
  <si>
    <t>DIAS PAGADOS DEL 22 DE ENERO AL 28 DE FEBRERO</t>
  </si>
  <si>
    <t>JOEL   RAMIREZ VASQUEZ</t>
  </si>
  <si>
    <t>JOKSAN ISAAC  MADRID LOPEZ</t>
  </si>
  <si>
    <t>JONNATAN  OLIVERIO   MATEO  MORALES</t>
  </si>
  <si>
    <t>JORGE  ALBERTO  SOZA REYES</t>
  </si>
  <si>
    <t>JORGE LUIS  GUERRA  GOMEZ</t>
  </si>
  <si>
    <t>JORGE MARIO  RAMIREZ PEREZ</t>
  </si>
  <si>
    <t>JORGE PABLO  HERMAN GOMEZ</t>
  </si>
  <si>
    <t>JORGE  RIGOBERTO  CU GUALIP</t>
  </si>
  <si>
    <t>JOSE ADONIAS  MUCU CAAL</t>
  </si>
  <si>
    <t>JOSE ALFREDO  GUERRA CHOC</t>
  </si>
  <si>
    <t>JOSE AMILCAR  LOPEZ VALIENTE</t>
  </si>
  <si>
    <t>JOSE ANGEL  POP CASTRO</t>
  </si>
  <si>
    <t>JOSE FRANCISCO  ESTRADA MAZA</t>
  </si>
  <si>
    <t>JOSE MANUEL  CORTEZ GENIS</t>
  </si>
  <si>
    <t>JOSE MEDARDO  JIMENEZ</t>
  </si>
  <si>
    <t>JOSE RICARDO  CANO GOMEZ</t>
  </si>
  <si>
    <t>JOSE SANTOS  CHOC CUCUL</t>
  </si>
  <si>
    <t>JUAN AROLDO  LOPEZ INTERIANO</t>
  </si>
  <si>
    <t>JUAN CARLOS  CHABLE TESUCUN</t>
  </si>
  <si>
    <t>JUAN CARLOS  SALDIVAR MARROQUIN</t>
  </si>
  <si>
    <t>JUAN DANIEL  SALGUERO BERGANZA</t>
  </si>
  <si>
    <t>JUAN FRANCISCO  CHUB CHOCOJ</t>
  </si>
  <si>
    <t>JUAN MANUEL  TIUL LOPEZ</t>
  </si>
  <si>
    <t>JUAN  RAYMUNDO   MAZARIEGOS  CAL</t>
  </si>
  <si>
    <t>JUAN RODOLFO  CUZ COC</t>
  </si>
  <si>
    <t>JULIO   CHOC ACTE</t>
  </si>
  <si>
    <t>JULIO ENRRIQUE  DAVILA ARCHILA</t>
  </si>
  <si>
    <t>JULIO FRANCISCO  PENADOS PINELO</t>
  </si>
  <si>
    <t>JUSTINO    MEDA  ESQUITE</t>
  </si>
  <si>
    <t>KAREN MARIA ELIZABETH ALDANA ALDANA</t>
  </si>
  <si>
    <t>KELVIN AUDALI  SUNTECUN CAHUICHE</t>
  </si>
  <si>
    <t>KEVIN  ALEJANDRO  OLIVARES</t>
  </si>
  <si>
    <t>KEVIN ESAU  CALATE GONZALEZ</t>
  </si>
  <si>
    <t>KEVIN NORBERTO  DE LEON VASQUEZ</t>
  </si>
  <si>
    <t>KLIVER DANIEL  LOPEZ VASQUEZ</t>
  </si>
  <si>
    <t>LEISER EDDARIN  GARCIA MATEO</t>
  </si>
  <si>
    <t>LEIZER JOSUE  CLAVERIA BALDIZON</t>
  </si>
  <si>
    <t>LEONARDO ALEXANDER   DONIS QUINTEROS</t>
  </si>
  <si>
    <t>LEONARDO JAVIER  CHATA CHI</t>
  </si>
  <si>
    <t>LEONARDO   TIUL CHE</t>
  </si>
  <si>
    <t>LEONEL ARMANDO  OLIVEROS FIGUEROA</t>
  </si>
  <si>
    <t>LESTER ANILSON  ALVAREZ HERNANDEZ</t>
  </si>
  <si>
    <t>LESTER GEOVANI  CAAL ICH</t>
  </si>
  <si>
    <t>LESTER ISAI  CORDON TRUJILLO</t>
  </si>
  <si>
    <t>LILIAN YANNETH  CHUN CAAL</t>
  </si>
  <si>
    <t>LILIANA   LOPEZ TEO</t>
  </si>
  <si>
    <t>LILIANA RAQUEL  PACHECO HERNANDEZ</t>
  </si>
  <si>
    <t>LIZBETH YOHANA  GARCIA LUIS</t>
  </si>
  <si>
    <t>LOURDES ANGELICA  QUIX PEREZ</t>
  </si>
  <si>
    <t>LUIS ADOLFO  RAMOS RODRIGUEZ</t>
  </si>
  <si>
    <t>LUIS ALBERTO  CAN  XOL</t>
  </si>
  <si>
    <t>LUIS  ALBERTO  ROSALES HERNANDEZ</t>
  </si>
  <si>
    <t>LUIS ARMANDO  MAYEN BOTELLO</t>
  </si>
  <si>
    <t>LUIS CARLOS  DE LA CRUZ MENENDEZ</t>
  </si>
  <si>
    <t>LUIS EDUARDO  SUNTECUN AX</t>
  </si>
  <si>
    <t>LUIS FERNANDO  AGUIRRE ALVARADO</t>
  </si>
  <si>
    <t>MANUEL   CHOJ CAAL</t>
  </si>
  <si>
    <t>MARCO ANTONIO  CUCUL XOL</t>
  </si>
  <si>
    <t>MARCOS WALDEMAR  ZACAL BITZIL</t>
  </si>
  <si>
    <t>MARIA DEL CARMEN  MARIN PORTILLO</t>
  </si>
  <si>
    <t>MARIA FERNANDA  GONZALEZ  ROQUE</t>
  </si>
  <si>
    <t>MARIANO   ICAL QUIB</t>
  </si>
  <si>
    <t>MARIO ANTONIO  CHON CUZ</t>
  </si>
  <si>
    <t>MARIO   BO POP</t>
  </si>
  <si>
    <t>MARIO   CUZ CAC</t>
  </si>
  <si>
    <t>MARIO ROEL  GOMEZ QUINTANILLA</t>
  </si>
  <si>
    <t>MARTIN   COY CHUB</t>
  </si>
  <si>
    <t>MARTIN   DE LA CRUZ GARCIA</t>
  </si>
  <si>
    <t>MARVIN JOSUE  DE LA CRUZ MEJIA</t>
  </si>
  <si>
    <t>MARVIN OSWALDO JOSE MUCU CHUB</t>
  </si>
  <si>
    <t>MARVIN YOVANI  PEREZ LOPEZ</t>
  </si>
  <si>
    <t>MAYNOR ARIEL  BATRES LOPEZ</t>
  </si>
  <si>
    <t>MAYNOR EUGENIO  LOPEZ BARRIENTOS</t>
  </si>
  <si>
    <t>RAFAEL ENRIQUE  CHOCOY CHOCOY</t>
  </si>
  <si>
    <t>MEFI GAMALIEL  GUTIERREZ SINTUJ</t>
  </si>
  <si>
    <t>MELSAR ALEXANDER  CARDONA ALONZO</t>
  </si>
  <si>
    <t>MELVIN WILFREDO  NAJERA RAMOS</t>
  </si>
  <si>
    <t>MEYVIS MAURICIO  CAAL CU</t>
  </si>
  <si>
    <t>MILTO EMIGDIO  SAQUEC RUANO</t>
  </si>
  <si>
    <t>MILTON RONALDO  GARCIA MORALES</t>
  </si>
  <si>
    <t>MILTON RUBEN ALEXANDER CARIAS REYES</t>
  </si>
  <si>
    <t>MOISES BENJAMIN  GONZALEZ TORRES</t>
  </si>
  <si>
    <t>MYNOR GEOVANI  GOMEZ</t>
  </si>
  <si>
    <t>NELSIN SECILIO  RODRIGUEZ ESCOBAR</t>
  </si>
  <si>
    <t>NELSON JONATHAN  RAMIREZ SURIAN</t>
  </si>
  <si>
    <t>NERY RONALDO  GONZALES ESQUIVEL</t>
  </si>
  <si>
    <t>NOE  JEREMIAS  MORALES  MUÑOZ</t>
  </si>
  <si>
    <t>OFELINA DEL CARMEN NOEMI PEREZ AGUSTIN</t>
  </si>
  <si>
    <t>OMAR  ADOLFO  AVELAR  CALDERON</t>
  </si>
  <si>
    <t>ORALIA DE JESUS  SINCUIR MENDEZ</t>
  </si>
  <si>
    <t>OSCAR MERARI  SERMEÑO CETINO</t>
  </si>
  <si>
    <t>OSCAR MISAEL  ICAL CAAL</t>
  </si>
  <si>
    <t>OSEAS ESAU  ARRIAZA LOPEZ</t>
  </si>
  <si>
    <t>OSWIL BISAI  CANO MORALES</t>
  </si>
  <si>
    <t>PEDRO SEBASTIAN  ICAL COY</t>
  </si>
  <si>
    <t>PORFIRIO  ARMANDO  DE JESUS  AGUIRRE ESTEBAN</t>
  </si>
  <si>
    <t>RAMON ISMAEL  CANTE DUARTE</t>
  </si>
  <si>
    <t>RAUL   ORTIZ CHACON</t>
  </si>
  <si>
    <t>RENE   SALAZAR MARROQUIN</t>
  </si>
  <si>
    <t>RICARDO ANTONIO  CAMPOS MARROQUIN</t>
  </si>
  <si>
    <t>RIGOBERTO BALTAZAR  CAAL JUN</t>
  </si>
  <si>
    <t>RIGOBERTO ENRIQUE  PEÑA CHAN</t>
  </si>
  <si>
    <t>ROBERTO   ALONZO CARRILLO</t>
  </si>
  <si>
    <t>ROBERTO EFRAIN  YAXCAL COC</t>
  </si>
  <si>
    <t>RODOLFO IGNACIO  XO COC</t>
  </si>
  <si>
    <t>ROGEL   CONTRERAS ESCOBAR</t>
  </si>
  <si>
    <t>RONALD JAMILTON  POP  CAN</t>
  </si>
  <si>
    <t>ROMAN   DUBON  ORDOÑEZ</t>
  </si>
  <si>
    <t>ROMAN   MEDINA SALAZAR</t>
  </si>
  <si>
    <t>RONALD ANDERSSON  CANO CANO</t>
  </si>
  <si>
    <t>RONALD   PERALTA  HIDALGO</t>
  </si>
  <si>
    <t>RONALDO ALDAIR  ORTIZ OCHAETA</t>
  </si>
  <si>
    <t>RONALDO BLADIMIR  MARTINEZ GUTIERREZ</t>
  </si>
  <si>
    <t>RONY FIDEL  SANCHEZ MATEO</t>
  </si>
  <si>
    <t>ROSA ALBINA  ESCOBAR PADILLA</t>
  </si>
  <si>
    <t>ROVIN ADRIEL  SALAS CUJ</t>
  </si>
  <si>
    <t>ROXANA YAJAIRA  REQUENA HERNANDEZ</t>
  </si>
  <si>
    <t>RUDY JOSUE  HERRERA PERAZA</t>
  </si>
  <si>
    <t>RUDY  MIGDAEL   POP  BARILLAS</t>
  </si>
  <si>
    <t>SAMUEL ABDIAS GAMALIEL SOLORZANO CAAL</t>
  </si>
  <si>
    <t>SAMUEL  DE JESUS  CHOC CANO</t>
  </si>
  <si>
    <t>SANTOS  ALBERTO  PAAU GARCIA</t>
  </si>
  <si>
    <t>SANTOS JARETH  GARCIA CANO</t>
  </si>
  <si>
    <t>SELVIN ELIEL  MEJIA LOPEZ</t>
  </si>
  <si>
    <t>SELVIN ISRAEL  CHI TOT</t>
  </si>
  <si>
    <t>SELVIN JIOMAR  CHI CHOC</t>
  </si>
  <si>
    <t>SERGIO ALEXANDER  CUCUL TEYUL</t>
  </si>
  <si>
    <t>SERGIO EMANUEL  BELLOSO GONZALEZ</t>
  </si>
  <si>
    <t>SERGIO FRANCISCO  POP CUCUL</t>
  </si>
  <si>
    <t>SERGIO RENE  BURGOS VITZIL</t>
  </si>
  <si>
    <t>SILAS AUGUSTO  CORTEZ MORALES</t>
  </si>
  <si>
    <t>SILVIO HUMBERTO  GIRON VANEGAS</t>
  </si>
  <si>
    <t>SULMA  BEATRIZ  DUBON ORDOÑEZ</t>
  </si>
  <si>
    <t>SULMI YANETH  MARTINEZ MORENO</t>
  </si>
  <si>
    <t>THELMA JULIA DE JESUS OCHAETA HERNANDEZ CARRASCOSA</t>
  </si>
  <si>
    <t>VICENTE   CUZ ICAL</t>
  </si>
  <si>
    <t>VILYN JOSE  LOPEZ DIAZ</t>
  </si>
  <si>
    <t>WAGNER OBDIEL  PORTILLO PAZ</t>
  </si>
  <si>
    <t>WALDEMAR    HERNANDEZ HERNANDEZ</t>
  </si>
  <si>
    <t>WALDEMAR   TOLEDO PEREZ</t>
  </si>
  <si>
    <t>WALFRE BENJAMIN  VASQUEZ CASTRO</t>
  </si>
  <si>
    <t>WALTER ARMANDO  MENDEZ CAAL</t>
  </si>
  <si>
    <t>WALTER ESTUARDO  PAZOS ALDANA</t>
  </si>
  <si>
    <t>WALTER  LEONEL  CENTENO MOLINA</t>
  </si>
  <si>
    <t>WALTER LEONEL  COHUOJ CAHUICHE</t>
  </si>
  <si>
    <t>WALTER MIGUEL  MORALES RAMIREZ</t>
  </si>
  <si>
    <t>WAYNER EDGARDO  CHATA MUÑOZ</t>
  </si>
  <si>
    <t>WEYMAN RAFAEL  COC BAC</t>
  </si>
  <si>
    <t>WILDER ALEXANDER  CARIAS PEREZ</t>
  </si>
  <si>
    <t>WILDER  ARMANDO   COC  PAN</t>
  </si>
  <si>
    <t>WILLFREDO RAMIRO  CHUB COY</t>
  </si>
  <si>
    <t>WILLIAM BALMORIS  HERNANDEZ CIFUENTES</t>
  </si>
  <si>
    <t>WILIAM   CHACON BUEZO</t>
  </si>
  <si>
    <t>WILLIAM MIZAEL  SUCHITE PEREZ</t>
  </si>
  <si>
    <t>WILLIAN ALFREDO  GENIS LOPEZ</t>
  </si>
  <si>
    <t>WILLIAN NECTALY  COY IXMAY</t>
  </si>
  <si>
    <t>WILMER ADELSO  CHE PAN</t>
  </si>
  <si>
    <t>WILMER ALONSO  GUERRA ALVARADO</t>
  </si>
  <si>
    <t>WILSON DANIEL  RAMIREZ REYES</t>
  </si>
  <si>
    <t>WILSON  ELIAS   GONZALEZ VARGAS</t>
  </si>
  <si>
    <t>WILSON ISAU  CU GUERRA</t>
  </si>
  <si>
    <t>WILSON NEPTALI  CHI CORTEZ</t>
  </si>
  <si>
    <t>WILSON WILFREDO  TOT XOL</t>
  </si>
  <si>
    <t>WINIVER JOSE  MARQUEZ GONZALES</t>
  </si>
  <si>
    <t>YAHAIRA YAMILETT  CAMBRANES VANEGAS</t>
  </si>
  <si>
    <t>YEFRIN ESTUARDO  CORTES COHUOJ</t>
  </si>
  <si>
    <t>YEISON ALEXANDER  MALDONADO GUERRA</t>
  </si>
  <si>
    <t>YENNER AROLDO  CALATE  ESPINOSA</t>
  </si>
  <si>
    <t>YESLIN MARLENI  QUINTANILLA  PEÑA</t>
  </si>
  <si>
    <t>YONATHAN OSBELY  LOPEZ  FUNES</t>
  </si>
  <si>
    <t>YORDAN JAVIER  MENDOZA MIJANGOS</t>
  </si>
  <si>
    <t>YOVANI  ALBERTO  ARRIAZA VALLADARES</t>
  </si>
  <si>
    <t>YULISSA FABIOLA  CAAL FLORIAN</t>
  </si>
  <si>
    <t>YURI JEANETH  SABANO OCHOA DE GALVAN</t>
  </si>
  <si>
    <t>MAURO TOMAS  ALDANA HERNANDEZ</t>
  </si>
  <si>
    <t>DEBORA BETZABE  ZACARIAS FELIPE</t>
  </si>
  <si>
    <t>ELBA PATRICIA  BARRIOS ESCOBAR  DE MALDONADO</t>
  </si>
  <si>
    <t>HANNS ESTUARDO  WOLTKE AYALA</t>
  </si>
  <si>
    <t>LAURA YOHANA  RAMIREZ TORRES</t>
  </si>
  <si>
    <t>ABEL ITAMAR  OROZCO PEREZ</t>
  </si>
  <si>
    <t>ABEL JONATAN  LOPEZ</t>
  </si>
  <si>
    <t>ABNER JOSUE GERARDO GARCIA NAVARRO</t>
  </si>
  <si>
    <t>AMAYRANY SULEMA  PEREZ ROBLERO</t>
  </si>
  <si>
    <t>ANGEL OBISPO  PEREZ QUIJIVIX</t>
  </si>
  <si>
    <t>CARLOS GUANERGES  IXCOY XIVIR</t>
  </si>
  <si>
    <t>CESAR SECUNDINO  BAQUIAX GARCIA</t>
  </si>
  <si>
    <t>CRISTIAN ANTONIO  VENTURA MORALES</t>
  </si>
  <si>
    <t>DAVID ELISEO  PEREZ MAZARIEGOS</t>
  </si>
  <si>
    <t>DIEGO ISIDRO  LOPEZ GONON</t>
  </si>
  <si>
    <t>EDGAR ALEXANDER  ALVARADO XURUC</t>
  </si>
  <si>
    <t>EDGARDO JUSTINIANO JUNIOR OROZCO DIAZ</t>
  </si>
  <si>
    <t>ELDER ISAU  MIRANDA PAXTOR</t>
  </si>
  <si>
    <t>ESLER EDENY  DE LEON DE LEON</t>
  </si>
  <si>
    <t>ESMAYDELIN BERNARDO  OROZCO OROZCO</t>
  </si>
  <si>
    <t>ESVIN RICARDO  LOPEZ MIRANDA</t>
  </si>
  <si>
    <t>FERNANDO SAUL  COYOY QUIJIVIX</t>
  </si>
  <si>
    <t>HEBER GERSON  GUTIERREZ HERRERA</t>
  </si>
  <si>
    <t>HERLIN ALEXANDER  BAUTISTA OROZCO</t>
  </si>
  <si>
    <t>HUMBERTO ARNOLDO  ALVARADO BATZ</t>
  </si>
  <si>
    <t>ILDER OSWALDO  GIRON LOPEZ</t>
  </si>
  <si>
    <t>JEMNER JOSUE  OROZCO VENTURA</t>
  </si>
  <si>
    <t>JOSE SANTIAGO AGUSTIN PEREZ QUIJIVIX</t>
  </si>
  <si>
    <t>JUAN AGUSTIN  PACHECO BAQUIAX</t>
  </si>
  <si>
    <t>JUAN   GARCIA PEREZ</t>
  </si>
  <si>
    <t>JUAN RAFAEL  CANASTUJ GARCIA</t>
  </si>
  <si>
    <t>JUAN  ULICES  CARDONA MIRANDA</t>
  </si>
  <si>
    <t>JUSTO RUFINO  BARRIOS LOPEZ</t>
  </si>
  <si>
    <t>LESTER AARON  JIMENEZ ARRIAZA</t>
  </si>
  <si>
    <t>LESTER LIVARDO  NAVARRO VELASQUEZ</t>
  </si>
  <si>
    <t>MANUEL   GUACHIAC IXMATA</t>
  </si>
  <si>
    <t>MANUEL ISRAEL  GUARCHAJ ROSARIO</t>
  </si>
  <si>
    <t>MARCO ANTONIO  ALVARADO VASQUEZ</t>
  </si>
  <si>
    <t>MARCOS HUMBERTO  FUENTES BAMACA</t>
  </si>
  <si>
    <t>MAYNOR JOSUE  RODAS MAZARIEGOS</t>
  </si>
  <si>
    <t>MELVIN ALEXANDER  ELIAS TIZOL</t>
  </si>
  <si>
    <t>OSVIN OTTONIEL  VASQUEZ PEREZ</t>
  </si>
  <si>
    <t>OVER IVAN  LOPEZ DE LEON</t>
  </si>
  <si>
    <t>PEDRO RAFAEL  CANASTUJ BAQUIAX</t>
  </si>
  <si>
    <t>ROBINSON GUALBERTO  CALDERON SANDOVAL</t>
  </si>
  <si>
    <t>SANTOS TOMAS  ROJAS YAX</t>
  </si>
  <si>
    <t>ULICES  JULIAN   BARRIOS  LOPEZ</t>
  </si>
  <si>
    <t>URVI ANTONIO  SANTOS GODINEZ</t>
  </si>
  <si>
    <t>WILIAN BIDAL  MIRANDA PAXTOR</t>
  </si>
  <si>
    <t>YENER JOSE ANTONIO ESTRADA HERNANDEZ</t>
  </si>
  <si>
    <t>ALEJANDRA RAQUEL  PEREZ DE LEON</t>
  </si>
  <si>
    <t>FELIX YOVANI  SINEY HERNANDEZ</t>
  </si>
  <si>
    <t>JUAN JOSE  PINEDA GONZALEZ</t>
  </si>
  <si>
    <t>WILCIAS FLOILAN  GARCIA MALDONADO</t>
  </si>
  <si>
    <t>WILY ALEJANDRO  RODAS QUEZADA</t>
  </si>
  <si>
    <t>YELSIN MAUDIEL  RIVERA CARCAMO</t>
  </si>
  <si>
    <t>ALLAN ESTUARDO  QUIXCHAN RIVERA</t>
  </si>
  <si>
    <t>ANA LEIDY  ARROYO RIVERA  DE BARRIENTOS</t>
  </si>
  <si>
    <t>CLAUDIO  JOSE  ESTUPE  CARRERA</t>
  </si>
  <si>
    <t>CRISTIAN EUGENIO  SANTOS BARRERA</t>
  </si>
  <si>
    <t>DANY ARIEL  ESTRADA LOBOS</t>
  </si>
  <si>
    <t>DARWIN EMANUEL  SANCHEZ  GODOY</t>
  </si>
  <si>
    <t>DORIAN MARIELA  AGUILAR CORADO</t>
  </si>
  <si>
    <t>EDELMAR ISMAEL  ALONZO  DE LA CRUZ</t>
  </si>
  <si>
    <t>ERWIN JOSUE  CATALAN VALLADARES</t>
  </si>
  <si>
    <t>GELBER JONATAN  CLARA ALONZO</t>
  </si>
  <si>
    <t>GLADYS   RIVERA LOPEZ</t>
  </si>
  <si>
    <t>JAVIER OSWALDO  SOTO VASQUEZ</t>
  </si>
  <si>
    <t>JESMYN MARLENE  PERALTA HERNANDEZ</t>
  </si>
  <si>
    <t>JUAN  CARLOS  GIRON  VASQUEZ</t>
  </si>
  <si>
    <t>LEONARDO    SANCHEZ GIRON</t>
  </si>
  <si>
    <t>LUISA DE JESUS  BARRERA  CARRERA</t>
  </si>
  <si>
    <t>MARIA XIMENA  HERRERA SAMAYOA</t>
  </si>
  <si>
    <t>MARIO ARMANDO   JIMENEZ BARRIOS</t>
  </si>
  <si>
    <t>OSCAR  ALEJANDRO  AGUILAR ALVAREZ</t>
  </si>
  <si>
    <t>ROBINSON  ANTONIO  CALDERON  BARRIOS</t>
  </si>
  <si>
    <t>TRINI DEL ROSARIO  CASTAÑEDA  PERALTA</t>
  </si>
  <si>
    <t>JUNIOR  IVAN  CASTILLO GIRON</t>
  </si>
  <si>
    <t>PEON VIGILANTE V</t>
  </si>
  <si>
    <t>NATHALI VALERIA DE NAZARE SOTO PALACIOS</t>
  </si>
  <si>
    <t>JOSUE ROLANDO  ARTIGA BORRAYO</t>
  </si>
  <si>
    <t>JORGE SOLIS  XINGO</t>
  </si>
  <si>
    <t>JOSE ANTONIO  CHUC TAY</t>
  </si>
  <si>
    <t>EDGAR BARTOLO  BATZIN NAVICHOC</t>
  </si>
  <si>
    <t>HENRY REGINO  MENDEZ CHAVAJAY</t>
  </si>
  <si>
    <t>DIEGO MARTIN  RAMIREZ IXBALAN</t>
  </si>
  <si>
    <t>FRANCISCO SICAY  ICAJ</t>
  </si>
  <si>
    <t>BERNABE   LOPEZ SAJVIN</t>
  </si>
  <si>
    <t>DERIK ESTUARDO  CALEL CRUZ</t>
  </si>
  <si>
    <t>MARIO CESAR  TALE COCHE</t>
  </si>
  <si>
    <t>CORNELIO MARCO ANTONIO PERECHU TZEP</t>
  </si>
  <si>
    <t>VICENTE FRANCISCO OMAR PEREZ COX</t>
  </si>
  <si>
    <t>SANTOS MAURICIO  VICENTE MENDOZA</t>
  </si>
  <si>
    <t>JOSE MANUEL  VASQUEZ UPUN</t>
  </si>
  <si>
    <t>EMILIO ALFONSO  CHOX CAN</t>
  </si>
  <si>
    <t>JOSE RAMIRO  VASQUEZ PEREZ</t>
  </si>
  <si>
    <t>AURI SUCELY  SALAZAR VIELMAN</t>
  </si>
  <si>
    <t>JOSE   BACAJOL SIMAJI</t>
  </si>
  <si>
    <t>EZEQUIEL   IBOY BACAJOL</t>
  </si>
  <si>
    <t>ABEL MAXIMILIANO  MENDOZA GODOY</t>
  </si>
  <si>
    <t>MANUEL   GUARCAS CALEL</t>
  </si>
  <si>
    <t>ALAN ISMAEL  GALDAMEZ ANTON</t>
  </si>
  <si>
    <t>DIEGO FERNANDO  GALDA GENIS</t>
  </si>
  <si>
    <t>EDIN OSWALDO  VALDEZ CABALLEROS</t>
  </si>
  <si>
    <t>ERIX GUSTAVO  PEREZ CORDON</t>
  </si>
  <si>
    <t>GERSON ERNESTO  LOPEZ CRUZ</t>
  </si>
  <si>
    <t>GUSTAVO ADOLFO  GARCIA GUILLEN</t>
  </si>
  <si>
    <t>IVETT KAROLINA  ORELLANA INTERIANO</t>
  </si>
  <si>
    <t>JAIRON EZEQUIEL  GABRIEL CABRERA</t>
  </si>
  <si>
    <t>JOSE ALEJANDRO  NAJERA Y NAJERA</t>
  </si>
  <si>
    <t>JOSE ARNOLDO  FLORES MORALES</t>
  </si>
  <si>
    <t>JOSE EDIN  PEREZ CONTRERAS</t>
  </si>
  <si>
    <t>LUIS FRANCISCO  MENDEZ DEL CID</t>
  </si>
  <si>
    <t>LUIS GENARO  SANTOS CABRERA</t>
  </si>
  <si>
    <t>MELKY SAUL  CABRERA BARRIENTOS</t>
  </si>
  <si>
    <t>PEDRO   ORTIZ MONTECINOS</t>
  </si>
  <si>
    <t>WELNER ENRIQUE  RAMIREZ VIGIL</t>
  </si>
  <si>
    <t>SOFIA FERNANDA  TORRES  PINEDA</t>
  </si>
  <si>
    <t>AUXILIAR MISCELANEO</t>
  </si>
  <si>
    <t>DIEGO JOSE  PORTILLO ZUÑIGA</t>
  </si>
  <si>
    <t>LESLIE JAZMIN  MORALES LOPEZ</t>
  </si>
  <si>
    <t>ALVARO NOE  SUCHITE GARCIA</t>
  </si>
  <si>
    <t>ANDERSON JOSE  MARROQUIN GODINEZ</t>
  </si>
  <si>
    <t>BAYRON WILFREDO  SOSA VARGAS</t>
  </si>
  <si>
    <t>BRAILIN  UDIEL  CHACÓN  RUANO</t>
  </si>
  <si>
    <t>CARLOS ALFREDO  ALDANA LEIVA</t>
  </si>
  <si>
    <t>CARLOS ANDRES  PACHECO VASQUEZ</t>
  </si>
  <si>
    <t>CARLOS  HUMBERTO   FAJARDO SITUN</t>
  </si>
  <si>
    <t>CARLOS RANDOLFO  RIVERA  GARCIA</t>
  </si>
  <si>
    <t>CESAR RICARDO  HERNANDEZ JACINTO</t>
  </si>
  <si>
    <t>CORNELIO   VASQUEZ Y VASQUEZ</t>
  </si>
  <si>
    <t>DELMY  IDALIA  SOTO VILLEDA</t>
  </si>
  <si>
    <t>EDUARDO ELIAS  LOPEZ ORTIZ</t>
  </si>
  <si>
    <t>EMILIO ISMAEL  GABRIEL RAMOS</t>
  </si>
  <si>
    <t>ENRIQUE   CHAVEZ RAMOS</t>
  </si>
  <si>
    <t>ERICK FRANCISCO  ESCOBAR PEREZ</t>
  </si>
  <si>
    <t>ERLIN ORLANDO  SOSA GUTIERREZ</t>
  </si>
  <si>
    <t>FREDDY ANIBAL  RAMOS TORRES</t>
  </si>
  <si>
    <t>GEFERSON DANILO  HERNANDEZ REYES</t>
  </si>
  <si>
    <t>GERONIMO   CRUZ ORTIZ</t>
  </si>
  <si>
    <t>GERSON  ARIEL   ARRIOLA GALLARDO</t>
  </si>
  <si>
    <t>HECTOR FERNANDO  RODRIGUEZ ROQUE</t>
  </si>
  <si>
    <t>HECTOR ROMILIO  BARRIENTOS BAUTISTA</t>
  </si>
  <si>
    <t>HENRY DANILO  RODRIGUEZ ROQUE</t>
  </si>
  <si>
    <t>HOSMAN GONZALO  SOSA ALDANA</t>
  </si>
  <si>
    <t>HUGO LEONEL  SOSA</t>
  </si>
  <si>
    <t>ISRAEL HUMBERTO  TRIGUEROS RAMIREZ</t>
  </si>
  <si>
    <t>JAZMIN NOEMI  GARCIA MOREIRA</t>
  </si>
  <si>
    <t>JOEL  HUMBERTO  MORALES JAVIER</t>
  </si>
  <si>
    <t>JONATHAN ESTUARDO  ALDANA APARICIO</t>
  </si>
  <si>
    <t>JOSE ALBERTO  CASTAÑEDA LEMUS</t>
  </si>
  <si>
    <t>JOSE FERNANDO  REYES GUTIERREZ</t>
  </si>
  <si>
    <t>JOSE MANUEL  ALEGRIA VASQUEZ</t>
  </si>
  <si>
    <t>JOSE RODOLFO  DUARTE TRIGUEROS</t>
  </si>
  <si>
    <t>JOSUE ERNESTO  MATA MORALES</t>
  </si>
  <si>
    <t>JUAN CARLOS  MONTOYA TRIGUEROS</t>
  </si>
  <si>
    <t>JUAN MANUEL  CRUZ  REYES</t>
  </si>
  <si>
    <t>KEVIN ALEXANDER  GARCIA LOPEZ</t>
  </si>
  <si>
    <t>LAZARO ADOLFO  RODRIGUEZ ROQUE</t>
  </si>
  <si>
    <t>LESTER ADONAI  CALDERON SUCHITE</t>
  </si>
  <si>
    <t>LUIS ALBERTO  CORDON PERDOMO</t>
  </si>
  <si>
    <t>LUIS AROLDO  CABRERA BARRIENTOS</t>
  </si>
  <si>
    <t>LUSBY OTONIEL  GALDAMEZ GENIS</t>
  </si>
  <si>
    <t>MARIO ISMAEL  RAMOS Y RAMOS</t>
  </si>
  <si>
    <t>MARIO LEONIDAS  MARROQUIN</t>
  </si>
  <si>
    <t>MERCEDES   SUCHITE LOPEZ</t>
  </si>
  <si>
    <t>NANCY BEATRIZ  SOSA NAJERA</t>
  </si>
  <si>
    <t>NERY EMMANUEL  ROJAS ROMERO</t>
  </si>
  <si>
    <t>NORBIN ISAAC  RAMIREZ CORDON</t>
  </si>
  <si>
    <t>OSCAR RAUL  HERNANDEZ RAMOS</t>
  </si>
  <si>
    <t>OSMAN  SAMUEL  JAVIER LANDAVERRY</t>
  </si>
  <si>
    <t>RIGOBERTO   ARISTONDO RUIZ</t>
  </si>
  <si>
    <t>RUDY   GUDIEL AGUSTIN</t>
  </si>
  <si>
    <t>SANTIAGO   LOPEZ PEREZ</t>
  </si>
  <si>
    <t>SELVIN IGINIO  CABRERA BARRIENTOS</t>
  </si>
  <si>
    <t>TEOFILO   CORTEZ MENDEZ</t>
  </si>
  <si>
    <t>TIMOTEO GARCIA  GREGORIO</t>
  </si>
  <si>
    <t>WALTER   RUANO HERNANDEZ</t>
  </si>
  <si>
    <t>WILMER DANIEL  ARCHILA REYES</t>
  </si>
  <si>
    <t>ANTONIO   ORTIZ ALONZO</t>
  </si>
  <si>
    <t>CRUZ   ALDANA BARRIENTOS</t>
  </si>
  <si>
    <t>FREDY DANILO  HERRERA RAMIREZ</t>
  </si>
  <si>
    <t>HENRY DONALDO  PERDOMO  MARROQUIN</t>
  </si>
  <si>
    <t>HUGO   MONTECINOS ORTIZ</t>
  </si>
  <si>
    <t>LUIS ARMANDO  GARCIA MORALES</t>
  </si>
  <si>
    <t>YEISON ROLANDO  SOSA BARRIENTOS</t>
  </si>
  <si>
    <t>JUAN CARLOS LOPEZ GONZALES</t>
  </si>
  <si>
    <t>CIRILO   SUCHITE RAMIREZ</t>
  </si>
  <si>
    <t>PEON VIGILANTE IV</t>
  </si>
  <si>
    <t>WENDY JACQUELIN  SOLANO ROSSI</t>
  </si>
  <si>
    <t>SARA MARIBEL  HUB</t>
  </si>
  <si>
    <t>ADOLFO   RAX  COY</t>
  </si>
  <si>
    <t>AMILCAR   ICO TOC</t>
  </si>
  <si>
    <t>ARCANGELO  JEAN DOMINIC BURGOS MARROQUIN</t>
  </si>
  <si>
    <t>ARNOLDO   ICAL  CHOLOM</t>
  </si>
  <si>
    <t>ARNULFO   CUZ XOL</t>
  </si>
  <si>
    <t>BERNARDO   CANTORAL  TEC</t>
  </si>
  <si>
    <t>BRAULIO ISRAEL  IXIM CHUB</t>
  </si>
  <si>
    <t>CARLOS ENRIQUE  TEC CAAL</t>
  </si>
  <si>
    <t>CESAR AUGUSTO  MORALES CAHUEC</t>
  </si>
  <si>
    <t>DANY OMAR  RODRIGUEZ VELASQUEZ</t>
  </si>
  <si>
    <t>DAYRIS ROSSANA  LUC CHUB</t>
  </si>
  <si>
    <t>DELIA PATRICIA  CUZ</t>
  </si>
  <si>
    <t>DENNIS IMANOL  MEDINA CHUB</t>
  </si>
  <si>
    <t>EDGAR   POP SUB</t>
  </si>
  <si>
    <t>EDSON ARIOBALDO  CHUB BIN</t>
  </si>
  <si>
    <t>EDWIN RAMIRO  ICHICH TUT</t>
  </si>
  <si>
    <t>EFRANCIS   ALVARADO GONZALEZ</t>
  </si>
  <si>
    <t>ELIO SANTOS  CHOC TZALAM</t>
  </si>
  <si>
    <t>ERVIN ARIEL  SANTOS PEREZ</t>
  </si>
  <si>
    <t>ERVIN ROMARIO  CHEN POP</t>
  </si>
  <si>
    <t>ERVIN   YAT LUC</t>
  </si>
  <si>
    <t>FRANCISCO   COC CAAL</t>
  </si>
  <si>
    <t>FRANCISCO JAVIER  CHOLOM COC</t>
  </si>
  <si>
    <t>FREDY  ROLANDO   CHEN  MEJIA</t>
  </si>
  <si>
    <t>GABRIELA ALEJANDRA  URIZAR RUBIO</t>
  </si>
  <si>
    <t>GERONIMO    ICHIC JUC</t>
  </si>
  <si>
    <t>HERBER ELEAZAR MARCO TULIO CAAL OXOM</t>
  </si>
  <si>
    <t>HERMINDO   ALONZO RODRIGUEZ</t>
  </si>
  <si>
    <t>HUGO GUMERCINDO  AC POOU</t>
  </si>
  <si>
    <t>JAIME ROBERTO  CAAL XO</t>
  </si>
  <si>
    <t>JOAQUIN   CHOC  CAAL</t>
  </si>
  <si>
    <t>JORGE MARIO  CHE GARCIA</t>
  </si>
  <si>
    <t>JOSE ALBERTO  CHUB SI</t>
  </si>
  <si>
    <t>JOSE ANGEL ERNESTO CACAO ICHICH</t>
  </si>
  <si>
    <t>JOSE ANGEL  TOT CU</t>
  </si>
  <si>
    <t>JOSE LUIS   MOLINA  AGUILAR</t>
  </si>
  <si>
    <t>JOSUE NATANAEL  CHUB CHOC</t>
  </si>
  <si>
    <t>JUAN ALBERTO  MARTINEZ MEJIA</t>
  </si>
  <si>
    <t>JUAN  LEONARDO   PUTUL TIUL</t>
  </si>
  <si>
    <t>JUAN PABLO  TUN GABRIEL</t>
  </si>
  <si>
    <t>JULIAN   MORALES SANTIAGO</t>
  </si>
  <si>
    <t>JULIO   AYU BOLVITO</t>
  </si>
  <si>
    <t>JULIO FRANCISCO  CAAL XOL</t>
  </si>
  <si>
    <t>KATERINNE SARAI  CAC VANEGAS</t>
  </si>
  <si>
    <t>KATHERIN ANGELA ANABELLA CAAL BELTRAN</t>
  </si>
  <si>
    <t>KRISTIA ALEJANDRA  CHAVEZ ESCOBAR</t>
  </si>
  <si>
    <t>LUDVIN GERARDI  ICAL BOL</t>
  </si>
  <si>
    <t>LUDWING ALINDER  QUIIX CAAL</t>
  </si>
  <si>
    <t>MANUEL SAUL  POP TUX</t>
  </si>
  <si>
    <t>MARLON GAMALIEL  TZUB CAAL</t>
  </si>
  <si>
    <t>MATEO ANTONIO  XOL POP</t>
  </si>
  <si>
    <t>MAXIMO   CAAL QUIB</t>
  </si>
  <si>
    <t>MAYNOR EDWIN JONATAN  SAGUI YAT</t>
  </si>
  <si>
    <t>MAYNOR ENRIQUE   YAXCAL CHOC</t>
  </si>
  <si>
    <t>MAYNOR RAYMUNDO  TIPOL QUEJ</t>
  </si>
  <si>
    <t>MIGUEL ANGEL  MACZ CHOC</t>
  </si>
  <si>
    <t>MIGUEL    JA  ICHICH</t>
  </si>
  <si>
    <t>OCTAVIO FROILAN  COY CHE</t>
  </si>
  <si>
    <t>ORLANDO   SAGUI</t>
  </si>
  <si>
    <t>OSCAR LEONARDO  TIUL BEB</t>
  </si>
  <si>
    <t>PEDRO   CHEN PAAU</t>
  </si>
  <si>
    <t>RAFAEL   CAAL CAAL</t>
  </si>
  <si>
    <t>REGINALDO   POP  ASIG</t>
  </si>
  <si>
    <t>RODOLFO GONZALO  CHUB CHEN</t>
  </si>
  <si>
    <t>ROLANDO   PUTUL SACBA</t>
  </si>
  <si>
    <t>ROLANDO   YAT TUT</t>
  </si>
  <si>
    <t>ROSENDO   PAAU CAAL</t>
  </si>
  <si>
    <t>RUDIN OSWALDO  TOT ICH</t>
  </si>
  <si>
    <t>RUDY OSWALDO  BATZ YAT</t>
  </si>
  <si>
    <t>SELVIN GEOBANY  BOTZOC XOL</t>
  </si>
  <si>
    <t>VINICIO   CAC CHOC</t>
  </si>
  <si>
    <t>WALDEMAR ISMAEL  TZIB CAHUEC</t>
  </si>
  <si>
    <t>WENDY GABRIELA  XI BA</t>
  </si>
  <si>
    <t>WILFIDO ORLANDO  GARCIA GARCIA</t>
  </si>
  <si>
    <t>WILLIAN MISAEL  TIUL SOTZ</t>
  </si>
  <si>
    <t>WILSON FRANDER  ACTE CAAL</t>
  </si>
  <si>
    <t>ZULY MAGALI  CASTRO TENI</t>
  </si>
  <si>
    <t>MANUEL   POP QUIB</t>
  </si>
  <si>
    <t>FRANCISCO   CHUB</t>
  </si>
  <si>
    <t>GLADIS DILIANA  MO POP</t>
  </si>
  <si>
    <t>HUGO ALEXANDER  CHOC  POP</t>
  </si>
  <si>
    <t>JOEL ANIBAL  CAAL BEB</t>
  </si>
  <si>
    <t>JOSE   POP TZIR</t>
  </si>
  <si>
    <t>JOSE VICENTE  PEÑA ASIG</t>
  </si>
  <si>
    <t>JUANA OLIVIA  CHOC PA</t>
  </si>
  <si>
    <t>LIDIA FILOMENA  CHOC POP</t>
  </si>
  <si>
    <t>MARIA CRISTINA  XUC MAQUIM</t>
  </si>
  <si>
    <t>MARVIN GABRIEL  COC ASIG</t>
  </si>
  <si>
    <t>MILTON YOVANY  SEB CU</t>
  </si>
  <si>
    <t>PEDRO   ASIG CAAL</t>
  </si>
  <si>
    <t>RENE   SAQUIL BEB</t>
  </si>
  <si>
    <t>ANA LETICIA  COOCH BEB</t>
  </si>
  <si>
    <t>AURELIO   TEC COC</t>
  </si>
  <si>
    <t>CARLOS EFRAIN  COC CAAL</t>
  </si>
  <si>
    <t>CARLOS ENRIQUE  TEC CHOC</t>
  </si>
  <si>
    <t>CRISTINA   CAAL XUC</t>
  </si>
  <si>
    <t>RENGLÓN PRESUPUESTARIO 081 "PERSONAL ADMINISTRATIVO, TÉCNICO, PROFESIONAL Y OPERATIVO"</t>
  </si>
  <si>
    <t>SERVICIOS PRESTADOS</t>
  </si>
  <si>
    <t xml:space="preserve">HONORARIOS </t>
  </si>
  <si>
    <t>VIGENCIA DE CONTRATACIÓN</t>
  </si>
  <si>
    <t>081</t>
  </si>
  <si>
    <t>HELEN ROSMERY IXPEC HERNANDEZ</t>
  </si>
  <si>
    <t xml:space="preserve">SERVICIOS TECNICOS </t>
  </si>
  <si>
    <t>01/07/2025 AL 31/12/2025</t>
  </si>
  <si>
    <t>GUILLERMO RODOLFO POCOP TUY</t>
  </si>
  <si>
    <t>SERVICIOS PROFESIONALES INDIVIDUALES EN GENERAL</t>
  </si>
  <si>
    <t>SELVYN EZEQUIEL JUAREZ IXCAQUIC</t>
  </si>
  <si>
    <t>CECILIA NATALI MALDONADO MARTINEZ</t>
  </si>
  <si>
    <t>JESUS ABEL TUJ CHOCOY</t>
  </si>
  <si>
    <t>HECTOR ESTUARDO ROCA ANTILLON</t>
  </si>
  <si>
    <t>GILBERTO DAMIAN LOPEZ SOLIS</t>
  </si>
  <si>
    <t>HERNAN ADALLI DE LEON MEJIA</t>
  </si>
  <si>
    <t>RUTH MARIA PALALA PEREZ</t>
  </si>
  <si>
    <t xml:space="preserve">SERVICIO TECNICOS </t>
  </si>
  <si>
    <t>BRENDA REGINA MENDOZA CAMPOSECO</t>
  </si>
  <si>
    <t>EDWIN NEFTALI DE LEON CIFUENTES</t>
  </si>
  <si>
    <t>HECTOR GUDIEL PALACIOS VILLATORO</t>
  </si>
  <si>
    <t>MARTA LUZ TISTA COY</t>
  </si>
  <si>
    <t>ELMIR LINDOMAR LOPEZ VELASQUEZ</t>
  </si>
  <si>
    <t>JORGE ARTURO PIEDRASANTA LOPEZ</t>
  </si>
  <si>
    <t>MARCOS ANDRES COYOY CATINAC</t>
  </si>
  <si>
    <t>DORA CAROLINA VELASQUEZ LOPEZ</t>
  </si>
  <si>
    <t>MONICA ALEJANDRA ORTIZ DARDON</t>
  </si>
  <si>
    <t>GLORIA YESENIA AGUILAR GOMEZ</t>
  </si>
  <si>
    <t>27/08/2025 AL 31/12/2025</t>
  </si>
  <si>
    <t>SERGIO JOSE LOPEZ CHOC</t>
  </si>
  <si>
    <t>HEBER OBED FUENTES GARCIA</t>
  </si>
  <si>
    <t>20/08/2025 AL 31/12/2025</t>
  </si>
  <si>
    <t>DIRECCION DE RECURSOS HUMANOS
DIRECTOR: LICENCIADA ALMA LISETH JUAREZ LOPEZ
RESPONSABLE DE ACTUALIZACION DE INFORMACION: ETSON JOSUE LOPEZ HERRERA
MES REPORTADO: FEBRERO 2026
(ARTICULO 10, NUMERAL 4, LEY DE ACCESO A LA INFORMACION PUBLICA)</t>
  </si>
  <si>
    <t xml:space="preserve">NO. </t>
  </si>
  <si>
    <t>RENGLON PRESUPUESTARIO</t>
  </si>
  <si>
    <t>TIPO DE SERVICIO PRESTADOS</t>
  </si>
  <si>
    <t>MONTO</t>
  </si>
  <si>
    <t>FECHA DE INICIO</t>
  </si>
  <si>
    <t>´029</t>
  </si>
  <si>
    <t>CECILIA MARINE TICUN CABRERA DE LOPEZ</t>
  </si>
  <si>
    <t>SERVICIOS TECNICOS ADMINISTRATIVOS</t>
  </si>
  <si>
    <t>05/01/2026 AL 31/03/2026</t>
  </si>
  <si>
    <t>DIAS PAGADOS DEL 05 DE ENERO AL 28 DE FEBRERO DE 2026</t>
  </si>
  <si>
    <t>DIANA PAMELA CARRILLO GUERRA</t>
  </si>
  <si>
    <t>ELMER RODOLFO AGUILAR POLANCO</t>
  </si>
  <si>
    <t>STEPHANIE PAOLA HIDALGO RODAS</t>
  </si>
  <si>
    <t>YEIMI MARICELA BOTEO ARCHILA</t>
  </si>
  <si>
    <t>ANDREE CHELSEA DIAZ PEREZ</t>
  </si>
  <si>
    <t>SERVICIOS TECNICOS EN ANALISIS GEOESPACIAL</t>
  </si>
  <si>
    <t>BRANDON RENE SIGÜENZA GONZALEZ</t>
  </si>
  <si>
    <t>SERVICIOS PROFESIONALES EN ANALISIS GEOESPACIAL</t>
  </si>
  <si>
    <t>DEIMY MARIELA FERNANDEZ GONZALEZ</t>
  </si>
  <si>
    <t>DANIEL EFRAIN LEMUS SANTOS</t>
  </si>
  <si>
    <t>SERVICIOS PROFESIONALES EN TURISMO SOSTENIBLE</t>
  </si>
  <si>
    <t>HELEN ADRIANA LARIOS GUERRERO</t>
  </si>
  <si>
    <t>SERVICIOS PROFESIONALES PARA EL DESARROLLO DEL -SIGAP-</t>
  </si>
  <si>
    <t>JORGE ASCENSION DEL CID</t>
  </si>
  <si>
    <t>SAMUEL CAMEY CURRUCHICH</t>
  </si>
  <si>
    <t> ALAN FERNANDO RAMIREZ MENDIZABAL</t>
  </si>
  <si>
    <t>SERVICIOS PROFESIONALES EN EDUCACION PARA EL DESARROLLO SOSTENIBLE</t>
  </si>
  <si>
    <t>ANA CRISTINA MORALES CALAN</t>
  </si>
  <si>
    <t>ILIANA LUCIA RIVERA OLIVA DE ARANGO</t>
  </si>
  <si>
    <t>JENNYFER DE LOS ANGELES AMBROSIO PEREZ</t>
  </si>
  <si>
    <t>SERVICIOS TECNICOS EN EDUCACION PARA EL DESARROLLO SOSTENIBLE</t>
  </si>
  <si>
    <t>ANNA MARLENNE ZEISSIG DAVILA DE VASQUEZ</t>
  </si>
  <si>
    <t>SERVICIOS PROFESIONALES EN GESTION AMBIENTAL</t>
  </si>
  <si>
    <t>JORGE MARIO LUCERO CASTILLO</t>
  </si>
  <si>
    <t>ROSHAN ANDREA ROLDAN CHANG</t>
  </si>
  <si>
    <t>SERVICIOS TECNICOS EN GESTION AMBIENTAL</t>
  </si>
  <si>
    <t>YOLANDA ELIZABETH MOLINA VILLATORO</t>
  </si>
  <si>
    <t>DAAVID ABRAHAM CONTRERAS TREJO</t>
  </si>
  <si>
    <t>SERVICIOS PROFESIONALES EN MANEJO DE BOSQUES Y VIDA SILVESTRE</t>
  </si>
  <si>
    <t>ERIK FERNANDO ALVARADO ORELLANA</t>
  </si>
  <si>
    <t>SERVICIOS TECNICOS EN MANEJO DE BOSQUES</t>
  </si>
  <si>
    <t xml:space="preserve">HANZ ESTUARDO JUAREZ ROSALES </t>
  </si>
  <si>
    <t>SERVICIOS TECNICOS EN MANEJO DE BOSQUES Y VIDA SILVESTRE</t>
  </si>
  <si>
    <t>JORGE DANIEL REYES CANO</t>
  </si>
  <si>
    <t>SERVICIOS PROFESIONALES EN HIDROBIOLOGICOS</t>
  </si>
  <si>
    <t>MANUEL ALEJANDRO COLINDRES ORELLANA</t>
  </si>
  <si>
    <t>REYNA LISETH SINAY CHACON</t>
  </si>
  <si>
    <t>ROCIO AZUCELY ALVAREZ YAX</t>
  </si>
  <si>
    <t>SIOMARA ANAITE CALDERON BARILLAS</t>
  </si>
  <si>
    <t>JENNIFER SKARLETTE AGUIRRE LUCERO</t>
  </si>
  <si>
    <t>SERVICIOS PROFESIONALES EN RECURSOS HUMANOS</t>
  </si>
  <si>
    <t>DIAS PAGADOS DEL 05 DE ENERO AL 06 DE FEBRERO DE 2026</t>
  </si>
  <si>
    <t>JOSE RODRIGO CORTEZ ESCALANTE</t>
  </si>
  <si>
    <t>SERVICIOS TECNICOS EN RECURSOS HUMANOS</t>
  </si>
  <si>
    <t>MYRNA ELIZABETH LEMUS LEMUS DE RUIZ</t>
  </si>
  <si>
    <t>VICTOR ARMANDO PEREZ DIAZ</t>
  </si>
  <si>
    <t>SERVICIOS PROFESIONALES EN ASESORIA JURIDICA LABORAL</t>
  </si>
  <si>
    <t>JORGE LUIS SAMAYOA DOMINGUEZ</t>
  </si>
  <si>
    <t>SERVICIOS TECNICOS EN TECNOLOGIAS DE LA INFORMACION</t>
  </si>
  <si>
    <t>JOSELITO DURIBAL SANCHEZ MORENO</t>
  </si>
  <si>
    <t>PEDRO TOMAS MEJIA TOL</t>
  </si>
  <si>
    <t>ANNA ROCIO LEON COLOMA</t>
  </si>
  <si>
    <t>SERVICIOS PROFESIONALES EN VALORACION Y CONSERVACION DE LA DIVERSIDAD BIOLOGICA</t>
  </si>
  <si>
    <t>GANDHI EMANUEL PONCE JUAREZ</t>
  </si>
  <si>
    <t>MARIA VICTORIA RIOS GALVEZ</t>
  </si>
  <si>
    <t>ANDREA ALEJANDRA PALACIOS FLORIAN</t>
  </si>
  <si>
    <t xml:space="preserve">SERVICIOS TECNICOS EN ASUNTOS JURIDICOS   </t>
  </si>
  <si>
    <t>GUILLERMO ALEJANDRO RUANO CHAMALE</t>
  </si>
  <si>
    <t>SERVICIOS PROFESIONALES PARA LA SUBSECRETARIA EJECUTIVA</t>
  </si>
  <si>
    <t>JOSE ANTONIO SANTIAGO ESCOBAR</t>
  </si>
  <si>
    <t>MARIA JOSE GONZALEZ PEREZ DE GARCIA</t>
  </si>
  <si>
    <t>CARMEN MAGALI LOPEZ ROMERO DE DIAZ</t>
  </si>
  <si>
    <t>GERSON URIEL FUENTES RODAS</t>
  </si>
  <si>
    <t>SERVICIOS PROFESIONALES EN ASUNTOS JURIDICOS</t>
  </si>
  <si>
    <t>NARCISA ARACELLY POJOY LOARCA</t>
  </si>
  <si>
    <t>YAZMIN DE JESUS OBANDO MILIAN</t>
  </si>
  <si>
    <t>ZAYRA CLARIBEL CABRERA AGUILAR</t>
  </si>
  <si>
    <t>ZOILA MARTINEZ ZACARIAS</t>
  </si>
  <si>
    <t>SERGIO DAVID VASQUEZ PAIZ</t>
  </si>
  <si>
    <t>SERVICIOS TECNICOS EN ASUNTOS TECNICOS REGIONALES</t>
  </si>
  <si>
    <t>ANDREA ARGENTINA ALVAREZ BARAHONA</t>
  </si>
  <si>
    <t>SERVICIOS PROFESIONALES EN CAMBIO CLIMATICO</t>
  </si>
  <si>
    <t>MAURICIO JOSE GARCIA RECINOS</t>
  </si>
  <si>
    <t>SERVICIOS PROFESIONALES EN  CAMBIO CLIMATICO</t>
  </si>
  <si>
    <t>LUISANA MIROSLAVA PAZ AREVALO DE SCHEEL</t>
  </si>
  <si>
    <t>SERVICIOS PROFESIONALES EN COMUNICACION SOCIAL, RELACIONES PUBLICAS Y PROTOCOLO</t>
  </si>
  <si>
    <t>NORMA YADIRA JOJ PUAC</t>
  </si>
  <si>
    <t xml:space="preserve">SERGIO GEOVANNI DEL CID MORALES </t>
  </si>
  <si>
    <t>SERVICIOS TECNICOS EN COMUNICACION SOCIAL</t>
  </si>
  <si>
    <t>OSMAN ANIBAL LOPEZ MILIAN</t>
  </si>
  <si>
    <t>SERVICIOS PROFESIONALES EN COOPERACION NACIONAL E INTERNACIONAL</t>
  </si>
  <si>
    <t>YORDY KEVIN RUGGERI FRAATZ RAMOS</t>
  </si>
  <si>
    <t>DANIEL ROLANDO SANCHEZ JACO</t>
  </si>
  <si>
    <t>SERVICIOS TECNICOS EN PLANIFICACION</t>
  </si>
  <si>
    <t>HILDA CAROLINA RODRIGUEZ MARROQUIN</t>
  </si>
  <si>
    <t>SERVICIOS PROFESIONALES EN PLANIFICACION</t>
  </si>
  <si>
    <t>MELANNIE GABRIELA SOLARES MANSILLA</t>
  </si>
  <si>
    <t>GLENDA ANAI ALVARADO OXLAJ</t>
  </si>
  <si>
    <t>SERVICIOS TECNICOS EN PUEBLOS INDIGENAS Y COMUNIDADES LOCALES</t>
  </si>
  <si>
    <t>BRAULIO EFRAIN VALIENTE CASTRO</t>
  </si>
  <si>
    <t>SERVICIOS TECNICOS PARA EL DESARROLLO DEL -SIGAP-</t>
  </si>
  <si>
    <t>MARICARMEN GONZALEZ MAZARIEGOS DE RAMIREZ</t>
  </si>
  <si>
    <t>ANGEL RIGOBERTO XO TZIMAAJ</t>
  </si>
  <si>
    <t>ASTRID KARINA PAPE GREGG</t>
  </si>
  <si>
    <t>EDIN FERNANDO ESTRADA CASTRO</t>
  </si>
  <si>
    <t>FRANCISCO VARGAS BAC</t>
  </si>
  <si>
    <t>HEBER ELIAZAR GONZALEZ CORONADO</t>
  </si>
  <si>
    <t>HECTOR RENNATO PORRES MOLINA</t>
  </si>
  <si>
    <t>SERVICIOS PROFESIONALES EN MANEJO FORESTAL</t>
  </si>
  <si>
    <t>HECTOR ROLANDO LEMUS LOPEZ</t>
  </si>
  <si>
    <t>MEGHAN LORENA BURMESTER CORDON</t>
  </si>
  <si>
    <t>MICHAEL LEONEL ANDRES LEAL YAT</t>
  </si>
  <si>
    <t>VICTOR ROLANDO CHUB CHEN</t>
  </si>
  <si>
    <t>SERVICIOS TECNICOS EN MANEJO FORESTAL</t>
  </si>
  <si>
    <t>VIRGINIA DEL ROSARIO RIVERA GONZALEZ</t>
  </si>
  <si>
    <t>WILLIAM´S EMANUEL ESCOBAR PACAY</t>
  </si>
  <si>
    <t>CARLOS ENRIQUE PEREZ PAZ</t>
  </si>
  <si>
    <t>FREDY ALEXANDER SALVADOR LACAN CATUN</t>
  </si>
  <si>
    <t>SARA YULENY GONZALEZ CUELLAR</t>
  </si>
  <si>
    <t>WENDY LUCRECIA GARCIA ARNULFO</t>
  </si>
  <si>
    <t>ANA LUCRECIA MONZON LOPEZ DE MAZARIEGOS</t>
  </si>
  <si>
    <t>FEDERICO AJU LOPEZ</t>
  </si>
  <si>
    <t>SERVICIOS PROFESIONALES EN CONTROL Y PROTECCION</t>
  </si>
  <si>
    <t>FRYDEL EVERALDO GONZALEZ SAENZ</t>
  </si>
  <si>
    <t xml:space="preserve">JORGE ANTONIO MORALES AGUILAR </t>
  </si>
  <si>
    <t>LIDIA REGINA PASTOR PEREZ</t>
  </si>
  <si>
    <t>MARIA JOSE DE LEON REGIL GONZALEZ</t>
  </si>
  <si>
    <t>MARIA JOSE RODRIGUEZ MONZON</t>
  </si>
  <si>
    <t>SERVICIOS TECNICOS EN EDUCACION AMBIENTAL</t>
  </si>
  <si>
    <t>MARIO RENE TELLEZ PIEDRASANTA</t>
  </si>
  <si>
    <t>MELANIE SAMANTHA HIDALGO SALAZAR</t>
  </si>
  <si>
    <t>SERVICIOS TECNICOS EN VIDA SILVESTRE</t>
  </si>
  <si>
    <t>BYRON AJCOT TOC</t>
  </si>
  <si>
    <t>CLARA DOMINGA UPUN AJU</t>
  </si>
  <si>
    <t>SEVICIOS PROFESIONALES EN PLANIFICACION</t>
  </si>
  <si>
    <t>GLENDY PAOLA ASUNCION CUTZAL CHAVAJAY</t>
  </si>
  <si>
    <t>LAURA CAROLINA MENDOZA CAMPOSECO</t>
  </si>
  <si>
    <t>MIGUEL ANGEL MACARIO PACHECO</t>
  </si>
  <si>
    <t>AURY MARIANA SILIEZAR COTOM</t>
  </si>
  <si>
    <t>CRISTINA AMARILIS VASQUEZ ARANGO</t>
  </si>
  <si>
    <t>GERMAN DESIDERIO GARCIA MORALES</t>
  </si>
  <si>
    <t>SERVICIOS TECNICOS EN VALORACION Y CONSERVACION DE LA DIVERSIDAD BIOLOGICA</t>
  </si>
  <si>
    <t>JACKELINE LEONELA SALAS MAZARIEGOS</t>
  </si>
  <si>
    <t>JOSE LUIS CORDOVA MALDONADO</t>
  </si>
  <si>
    <t>SERVICIOS PROFESIONALES EN VIDA SILVESTRE</t>
  </si>
  <si>
    <t>JOSSELY MICHELLE OVALLE LEMUS</t>
  </si>
  <si>
    <t>SERVICIOS TECNICOS EN PREVENCION Y PROTECCION</t>
  </si>
  <si>
    <t>JUAN CARLOS DIAZ MENDEZ</t>
  </si>
  <si>
    <t>KEWIN FERNELY PEREZ REQUENA</t>
  </si>
  <si>
    <t>SERVICIOS PROFESIONALES EN GESTION DE RIESGO</t>
  </si>
  <si>
    <t>NANCY DEMESIA ARDIANO FUENTES</t>
  </si>
  <si>
    <t>NEHEMIAS RODERICO GONZALEZ MERIDA</t>
  </si>
  <si>
    <t>ALIX DEYANEIRA HERNANDEZ DE LEON</t>
  </si>
  <si>
    <t>ANDREA SALOME HERRERA ORTIZ</t>
  </si>
  <si>
    <t>FRANKLIN ARMANDO AMBROSIO VELA</t>
  </si>
  <si>
    <t>JORGE DAVID HONORE CARDONA OCHOA</t>
  </si>
  <si>
    <t>JOSE PABLO RUIZ PUM</t>
  </si>
  <si>
    <t>KATHERYN DENNIS HERRERA SALGUERO</t>
  </si>
  <si>
    <t>SERVICIOS TECNICOS EN ASUNTOS JURIDICOS</t>
  </si>
  <si>
    <t>LUDWIG JOHANAN CABRERA ERMITAÑO</t>
  </si>
  <si>
    <t>MARIA JOSE AZURDIA CANEL</t>
  </si>
  <si>
    <t>NIVIA GOMEZ MORALES</t>
  </si>
  <si>
    <t>WALTER GASPAR QUINO GONZALEZ</t>
  </si>
  <si>
    <t xml:space="preserve">YAZMIN GRICEL ESCALANTE DE PAZ </t>
  </si>
  <si>
    <t>ALVARO FRANCISCO MARTINEZ RODRIGUEZ</t>
  </si>
  <si>
    <t>SERVICIOS PROFESIONALES COMO ENLACE MUNICIPAL</t>
  </si>
  <si>
    <t>ARIEL NOELIO CASTILLO MARTINEZ</t>
  </si>
  <si>
    <t>AURA LISETH GARCIA CANO</t>
  </si>
  <si>
    <t>SERVICIOS TECNICOS EN ENLACE MUNICIPAL</t>
  </si>
  <si>
    <t>CARLOS ISAI ARGUETA HERRERA</t>
  </si>
  <si>
    <t>CESAR FELIPE MORENO GARCIA</t>
  </si>
  <si>
    <t>SERVICIOS TECNICOS EN CONTROL Y PROTECCION</t>
  </si>
  <si>
    <t>DELFINO DE JESUS HERRERA CARRILLO</t>
  </si>
  <si>
    <t>FRANCISCO ORTIZ GOMEZ</t>
  </si>
  <si>
    <t>HENRY MARCELINO MONTEJO CARDENAS</t>
  </si>
  <si>
    <t>MANUEL ROBERTO ESTRADA BARILLAS</t>
  </si>
  <si>
    <t>BYRON JOSE CHACON ARCHILA</t>
  </si>
  <si>
    <t>EDDY ARIEL SAAVEDRA MENDEZ</t>
  </si>
  <si>
    <t>ELMER GIOVANNY VENTURA GONZALEZ</t>
  </si>
  <si>
    <t>GISELA MARISOL RODRIGUEZ SERRATO</t>
  </si>
  <si>
    <t>GRECIA YARIMA PEREZ RUBALLOS</t>
  </si>
  <si>
    <t>SERVICIOS PROFESIONALES ADMINISTRATIVOS</t>
  </si>
  <si>
    <t>HELEN YAJAIRA SALGUERO MORALES</t>
  </si>
  <si>
    <t>HENDRYC OBED ACEVEDO CATALAN</t>
  </si>
  <si>
    <t>JAIME RENE CRUZ (UNICO APELLIDO)</t>
  </si>
  <si>
    <t>JORGE MAURICIO WARREN ESMENJAUD</t>
  </si>
  <si>
    <t>JULIAN ALONSO SERRATO RODRIGUEZ</t>
  </si>
  <si>
    <t>KARLA MARIA REYES LOPEZ</t>
  </si>
  <si>
    <t>MARIANA LIZBETH ESCOBAR BONILLA</t>
  </si>
  <si>
    <t>OSCAR ISAAC SOSA CASASOLA</t>
  </si>
  <si>
    <t>OSMAN MAURICIO MATEO MONTEJO</t>
  </si>
  <si>
    <t>PABLO ENRIQUE CASTAÑEDA GUEVARA</t>
  </si>
  <si>
    <t>RIGOBERTO LOPEZ MORALES</t>
  </si>
  <si>
    <t>VICTOR RICARDO HERRARTE CONDE</t>
  </si>
  <si>
    <t>WENSES EMENIGUI ELLINGTON ROJAS</t>
  </si>
  <si>
    <t>AMILCAR OCTAVIO MIRANDA VIVAR</t>
  </si>
  <si>
    <t>ANDREA MARLENY CASASOLA RUIZ</t>
  </si>
  <si>
    <t>BYRON FERNANDO SALGUERO VENTURA</t>
  </si>
  <si>
    <t>CARLOS ADRIAN PERDOMO SALGUERO</t>
  </si>
  <si>
    <t>CARLOS MARIO ARGUETA LOPEZ</t>
  </si>
  <si>
    <t>CHRYSTEL SUZETH GUADALUPE TORRES PINEDA</t>
  </si>
  <si>
    <t>JORGE EDUARDO BERBEN DUQUE</t>
  </si>
  <si>
    <t>JOSE VICTOR PORTELA ABZUN</t>
  </si>
  <si>
    <t>KEVIN RENE VASQUEZ CABRERA</t>
  </si>
  <si>
    <t>LUIS DAVID HERNANDEZ ACEVEDO</t>
  </si>
  <si>
    <t>LUIS FERNANDO SAGASTUME GARCIA</t>
  </si>
  <si>
    <t>LUIS FRANCISCO MAYORGA JORDAN</t>
  </si>
  <si>
    <t>LUIS PEDRO PEÑATE CASTILLO</t>
  </si>
  <si>
    <t>MARIO ROBERTO ANGEL BENAVIDES</t>
  </si>
  <si>
    <t>OTTO DAVID FRANCO GOMEZ</t>
  </si>
  <si>
    <t xml:space="preserve">SERVICIOS TECNICOS PARA EL DESARROLLO DEL -SIGAP- </t>
  </si>
  <si>
    <t>ROSA ESTELA LOPEZ CERIN DE FIGUEROA</t>
  </si>
  <si>
    <t xml:space="preserve">SERVICIOS PROFESIONALES PARA EL DESARROLLO DEL -SIGAP- </t>
  </si>
  <si>
    <t>RUDY ISRAEL MORALES MENDEZ</t>
  </si>
  <si>
    <t>RUTH ELIZABETH OCHOA MARROQUIN</t>
  </si>
  <si>
    <t>WILLIAM GIOVANNI ALDANA LEIVA</t>
  </si>
  <si>
    <t>AJ JULK´IN OTONIEL SAKAL KOY´I</t>
  </si>
  <si>
    <t>ALEJANDRA ELIZABETH LEMUS CASTELLANOS</t>
  </si>
  <si>
    <t>ALFONSO EMILIANO COHUOJ HUEX</t>
  </si>
  <si>
    <t>SERVICIOS TECNICOS PARA EL DESARROLLO DE SIGAP</t>
  </si>
  <si>
    <t>ALONSO ALEJANDRO MERIDA CARDONA</t>
  </si>
  <si>
    <t>ALVIN MARCONI MAYEN HERNANDEZ</t>
  </si>
  <si>
    <t>ANA LUISA LEONARDO ZETINA DE LIGORRIA</t>
  </si>
  <si>
    <t>ASHLY SABRINA JAZMIN CAHUICHE SUNTECUN</t>
  </si>
  <si>
    <t>SERVICIOS TECNICOS EN EXTENSIONISMO RURAL</t>
  </si>
  <si>
    <t xml:space="preserve">CARLOS ISAEL ALDANA MAYEN </t>
  </si>
  <si>
    <t>CARLOS JORGE RAZO ZABALETA</t>
  </si>
  <si>
    <t>CARMELO OSEAS CORTEZ ALVARADO</t>
  </si>
  <si>
    <t>CLAUDIO FIDEL MIJANGOS BURGOS</t>
  </si>
  <si>
    <t>SERVICIOS PROFESIONALES EN ASUNTOS TECNICOS</t>
  </si>
  <si>
    <t>CRISTIAN SAUL FLORES SANCHEZ</t>
  </si>
  <si>
    <t>DOUBLAS JAVIER MEJIA GARCIA</t>
  </si>
  <si>
    <t>EDVIN FERNANDO GRAJEDA ZABALETA</t>
  </si>
  <si>
    <t>ELDER ANTONIO CABALLEROS DEL VILLAR</t>
  </si>
  <si>
    <t>ELMER GENIS VASQUEZ</t>
  </si>
  <si>
    <t>ELVYS ORLANDO JIMENEZ JORDAN</t>
  </si>
  <si>
    <t>ERICK EDUARDO RIVERA RODRIGUEZ</t>
  </si>
  <si>
    <t>ERICK GUADALUPE CHAYAX COHUOJ</t>
  </si>
  <si>
    <t>FERNANDO ARTURO GOMEZ TELON</t>
  </si>
  <si>
    <t>FREDY ANTONIO SOLIS CHAN</t>
  </si>
  <si>
    <t>FREDY MAURICIO FUENTES PUGA</t>
  </si>
  <si>
    <t>SERVICIOS PROFESIONALES EN EXTENSIONISMO RURAL</t>
  </si>
  <si>
    <t>GERSON ENDERSON ATZ CRUZ</t>
  </si>
  <si>
    <t>GERSON ESTUARDO CRUZ ORTIZ</t>
  </si>
  <si>
    <t>HEYSER MAGDIEL GUERRA MENDEZ</t>
  </si>
  <si>
    <t>SERVICIOS PROFESIONALES PARA EL DESARROLLO DEL SIGAP</t>
  </si>
  <si>
    <t>HILDA ESPERANZA PEÑA RODRIGUEZ</t>
  </si>
  <si>
    <t>JAQUELINE PAOLA CAMPOS PECHE</t>
  </si>
  <si>
    <t>JENNIFER LISBETH DIEGUEZ TAX</t>
  </si>
  <si>
    <t>JOANA DELFINA AYALA GUZMAN</t>
  </si>
  <si>
    <t>JONATHAN ENRIQUE CASTRO AREVALO</t>
  </si>
  <si>
    <t>JORGE MARIO GUDIEL BARCO</t>
  </si>
  <si>
    <t xml:space="preserve">JOSE CARLOS PALACIOS ZETINA </t>
  </si>
  <si>
    <t>JOSE ESDRAS HOIL PACHECO</t>
  </si>
  <si>
    <t>JOSE JULIAN QUIXCHAN CORZO</t>
  </si>
  <si>
    <t>JOSE MANUEL RAMOS SANDOVAL</t>
  </si>
  <si>
    <t>JOSE ROBERTO PAZ WAIGHT</t>
  </si>
  <si>
    <t>JOSELYN JIMENA ROSADO DIAZ</t>
  </si>
  <si>
    <t>JOSUE PILAR LEMUS QUINTANA</t>
  </si>
  <si>
    <t>JUAN ANTONIO MADRID RIVERA</t>
  </si>
  <si>
    <t>JULIAN ENRIQUE ZETINA TUN</t>
  </si>
  <si>
    <t>JULIO AROLDO PINEDA ESCOBAR</t>
  </si>
  <si>
    <t>KENIA MELISSA PINTO RUANO DE MAZA</t>
  </si>
  <si>
    <t>SERVICIOS TECNICOS EN ASUNTOS TECNICOS</t>
  </si>
  <si>
    <t>LEYSER DONAN ARANA SOLA</t>
  </si>
  <si>
    <t>LILIAN AMELITA MENDEZ CERVANTES</t>
  </si>
  <si>
    <t>LILIAN XIOMARA PEREA CARRERA</t>
  </si>
  <si>
    <t>SERVICIOS PROFESIONALES  EN MANEJO DE BOSQUES Y VIDA SILVESTRE</t>
  </si>
  <si>
    <t>LUBIA AREDY CONTRERAS RAMIREZ</t>
  </si>
  <si>
    <t>MANUEL EDUARDO ROMERO TESUCUN</t>
  </si>
  <si>
    <t>SERVICIOS PROFESIONALES EN TECNOLOGIAS DE LA INFORMACION</t>
  </si>
  <si>
    <t>MANUEL ROLANDO DE LEON MORENO</t>
  </si>
  <si>
    <t>MARCONI ANTONIO TESUCUN SUNTECUN</t>
  </si>
  <si>
    <t>MARIA FERNANDA ESTRADA DURAN</t>
  </si>
  <si>
    <t>MARIA MARIANA SARCEÑO HERNANDEZ DE HOIL</t>
  </si>
  <si>
    <t>MARIAN JULIETA ISABEL CORDOVA RAMIREZ</t>
  </si>
  <si>
    <t>MARIO GUILLERMO CHIQUIN MARROQUIN</t>
  </si>
  <si>
    <t>MARLON DANIEL GONZALEZ OCHOA</t>
  </si>
  <si>
    <t>SERVICIOS TECNICOS PARA EL DESARROLLO DEL SIGAP</t>
  </si>
  <si>
    <t>MAYCOL STIVEN SANTIAGO PALMA</t>
  </si>
  <si>
    <t>NIDIAN AUREOLA MENENDEZ PALENCIA DE VELASQUEZ</t>
  </si>
  <si>
    <t>NILTON DE JESUS ALEXANDER GONZALEZ CONTRERAS</t>
  </si>
  <si>
    <t>NISSA JENNIFER NAYELI CUELLAR CHAN</t>
  </si>
  <si>
    <t>OSCAR  ABDEL TAYUN BAÑOS</t>
  </si>
  <si>
    <t>OSCAR ALEXIS MENDOZA GONZALEZ</t>
  </si>
  <si>
    <t>OSCAR DANIEL ORELLANA VIVAR</t>
  </si>
  <si>
    <t>OSMAR ENRIQUE IBAÑEZ MONTEJO</t>
  </si>
  <si>
    <t>ROBERTO ARIEL AGUILAR CHAN</t>
  </si>
  <si>
    <t>ROBERTO GABRIEL TORRES VASQUEZ</t>
  </si>
  <si>
    <t>ROBERTO ISMAEL CRUZ ENRIQUEZ</t>
  </si>
  <si>
    <t>RONALD FRANCISCO LOPEZ MORALES</t>
  </si>
  <si>
    <t>RUDY ANTONIO FLORES MAS</t>
  </si>
  <si>
    <t>RUDY DAVID VANEGAS VASQUEZ</t>
  </si>
  <si>
    <t>SEYDY YALITZA GENIS GOMEZ</t>
  </si>
  <si>
    <t>SEYNER GELVIN LUIS VALENZUELA</t>
  </si>
  <si>
    <t xml:space="preserve">TEODILIO MATIAS RAMIREZ </t>
  </si>
  <si>
    <t>WALTER ADOLFO GONGORA MAR</t>
  </si>
  <si>
    <t>WANDA MARIOLA FERRAL VALDEZ</t>
  </si>
  <si>
    <t>SERVICIOS PROFESIONALES EN ASUNTOS DE GENERO</t>
  </si>
  <si>
    <t>WELTER ELIUD YANES HOIL</t>
  </si>
  <si>
    <t>WENDER OVIDIO GARCIA RAMIREZ</t>
  </si>
  <si>
    <t>WENDY JANETH LIMA ESCALERA</t>
  </si>
  <si>
    <t>YALAL TALEBIFARD DE LEON</t>
  </si>
  <si>
    <t>YORKIS JOHNNY WILFREDO MAURICIO LOPEZ</t>
  </si>
  <si>
    <t>CESAR AUGUSTO GONZALEZ ECHEVERRIA</t>
  </si>
  <si>
    <t xml:space="preserve">SERVICIOS TECNICOS EN ASUNTOS COMUNITARIOS </t>
  </si>
  <si>
    <t>JAIME ANTONIO ERAZO HERNANDEZ</t>
  </si>
  <si>
    <t>JUAN ENRIQUEZ BARAHONA GARRIDO</t>
  </si>
  <si>
    <t>JUAN LUIS GUZMAN MARTINEZ</t>
  </si>
  <si>
    <t>ABRAHAM ARMANDO SALGUERO NAJARRO</t>
  </si>
  <si>
    <t>BLANCA ELENA RODRIGUEZ LEMUS</t>
  </si>
  <si>
    <t>CESAR MIGUEL ALDANA VIVAS</t>
  </si>
  <si>
    <t>EDUARDO JOSE DONIS SALGUERO</t>
  </si>
  <si>
    <t>ENDER IVAN ROCA MAZARIEGOS</t>
  </si>
  <si>
    <t>EVER MILITO RIVAS CARDONA</t>
  </si>
  <si>
    <t>FREDY RODOLFO MELGAR AGUILAR</t>
  </si>
  <si>
    <t>FRIDA GUADALUPE YANES MORAN</t>
  </si>
  <si>
    <t>SERVICIOS PROFESIONALES  PARA LA UNIDAD TECNICA SUCHITAN</t>
  </si>
  <si>
    <t>KAREN MICHELLE HERNANDEZ ROJAS DE GONZALEZ</t>
  </si>
  <si>
    <t>LUIS DANIEL FLORIAN NAJERA</t>
  </si>
  <si>
    <t>LUIS ROBERTO GUZMAN MONTERROSO</t>
  </si>
  <si>
    <t>MILTON REMBERTO GONZALEZ HERRARTE</t>
  </si>
  <si>
    <t>PAOLA VIRGINIA MARTINEZ MURILLO DE GODOY</t>
  </si>
  <si>
    <t>SADIA JEANINNA MUÑOZ BARRERA</t>
  </si>
  <si>
    <t>SALVADOR EDGARDO PADILLA HERRERA</t>
  </si>
  <si>
    <t>WALTER ALEJANDRO WELLMANN SANDOVAL</t>
  </si>
  <si>
    <t>YEIMER CARLOS DANIEL AGUILAR AGUILAR</t>
  </si>
  <si>
    <t>SERVICIOS TECNICOS EN ASUNTOS MARINO COSTEROS</t>
  </si>
  <si>
    <t>RODRIGO JUANPABLO MORALES COBAR</t>
  </si>
  <si>
    <t>JUAN DIEGO PAZ VASQUEZ</t>
  </si>
  <si>
    <t>ROLANDO LUIS FRANCISCO HERNANDEZ GALINDO</t>
  </si>
  <si>
    <t>ALFREDO ANTONIO PRIVADO MEDRANO</t>
  </si>
  <si>
    <t>SERVICIOS PROFESIONALES EN DESARROLLO INSTITUCIONAL Y PLANIFICACION ESTRATEGICA</t>
  </si>
  <si>
    <t>GLORIA LETICIA PEREZ PUERTO</t>
  </si>
  <si>
    <t>SERVICIOS PROFESIONALES EN ASUNTOS JURIDICOS PARA LA SECREATARIA EJECUTIVA</t>
  </si>
  <si>
    <t>RENGLÓN PRESUPUESTARIO 011 "PERSONAL PERMANENTE"</t>
  </si>
  <si>
    <t>NO.</t>
  </si>
  <si>
    <t xml:space="preserve">NOMBRE Y APELLIDOS </t>
  </si>
  <si>
    <t>PUESTO</t>
  </si>
  <si>
    <t>SUELDO BASE</t>
  </si>
  <si>
    <t>COMPLEMENTO PERSONAL</t>
  </si>
  <si>
    <t>BONO MONETARIO</t>
  </si>
  <si>
    <t>BONO MONETARIO POR AJUSTE AL SALARIO MÍNIMO</t>
  </si>
  <si>
    <t>BONIFICACIÓN PROFESIONAL</t>
  </si>
  <si>
    <t>GASTOS DE REPRESENTACIÓN</t>
  </si>
  <si>
    <t>TOTAL MENSUAL</t>
  </si>
  <si>
    <t>VIATICOS AL INTERIOR</t>
  </si>
  <si>
    <t>´011</t>
  </si>
  <si>
    <t>IGOR ADOLFO DE LA ROCA CUELLAR</t>
  </si>
  <si>
    <t>SECRETARIO DE CONAP</t>
  </si>
  <si>
    <t>-</t>
  </si>
  <si>
    <t>GERARDO PAIZ SCHWARTZ</t>
  </si>
  <si>
    <t>SUB SECRETARIO DE CONAP</t>
  </si>
  <si>
    <t>SERGIO RAUL MARTINEZ CALLEJAS</t>
  </si>
  <si>
    <t>PROFESIONAL I</t>
  </si>
  <si>
    <t>ANA MARIA ALVARADO JUAREZ</t>
  </si>
  <si>
    <t>MIRLA AZUCENA TAQUE LOPEZ</t>
  </si>
  <si>
    <t>ASESOR PROFESIONAL ESPECIALIZADO IV</t>
  </si>
  <si>
    <t>EDGAR EMILIO CASTAÑEDA TOLEDO</t>
  </si>
  <si>
    <t>TÉCNICO III</t>
  </si>
  <si>
    <t>EDSON TONIÑO HERNANDEZ MAZARIEGOS</t>
  </si>
  <si>
    <t>DIRECTOR TECNICO II</t>
  </si>
  <si>
    <t>MARLIN ALEJANDRA GEORGE PORTILLO</t>
  </si>
  <si>
    <t>AIRAM ANDREA LOPEZ ROULET</t>
  </si>
  <si>
    <t>ASESOR PROFESIONAL ESPECIALIZADO II</t>
  </si>
  <si>
    <t>LUIS ALBERTO TOLEDO VASQUEZ</t>
  </si>
  <si>
    <t>ERWIN ROLANDO DELGADO RIAL</t>
  </si>
  <si>
    <t xml:space="preserve">MARISSA ROSSYBEL RAMIREZ GUZMAN </t>
  </si>
  <si>
    <t>GUSTAVO ADOLFO ALVARADO CALDERON</t>
  </si>
  <si>
    <t>MARLON ERNESTO VASQUEZ PIMENTEL</t>
  </si>
  <si>
    <t>ASISTENTE PROFESIONAL IV</t>
  </si>
  <si>
    <t>IVAN ANTONIO SALAZAR SOSA</t>
  </si>
  <si>
    <t>HARIET ELIZABETH LOPEZ SOLIS</t>
  </si>
  <si>
    <t>SUBDIRECTOR III</t>
  </si>
  <si>
    <t xml:space="preserve"> </t>
  </si>
  <si>
    <t>MILTON ROLANDO CABRERA BELLOSO</t>
  </si>
  <si>
    <t>GLORIA MARINA APEN GONZALEZ DE MEJIA</t>
  </si>
  <si>
    <t>DIRECTOR TÉCNICO II</t>
  </si>
  <si>
    <t>CAROLINA COCON AJUCHAN</t>
  </si>
  <si>
    <t>MONICA LUCIA BARILLAS RODAS</t>
  </si>
  <si>
    <t xml:space="preserve">MARINA LILIANA GARCIA TZIRIN </t>
  </si>
  <si>
    <t>SUSANA BEATRIZ HERNANDEZ ALFARO</t>
  </si>
  <si>
    <t>PROFESIONAL III</t>
  </si>
  <si>
    <t xml:space="preserve">SANDRA BATZ YAT </t>
  </si>
  <si>
    <t>SECRETARIO EJECUTIVO V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</si>
  <si>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</si>
  <si>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</si>
  <si>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</si>
  <si>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</si>
  <si>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</si>
  <si>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DEYSSI JEANNETTE RODRIGUEZ MARTINEZ</t>
  </si>
  <si>
    <t>BYRON RAFAEL ORELLANA SANDOVAL</t>
  </si>
  <si>
    <t>ANGELICA MIROSLAVA RODRIGUEZ ORDOÑEZ</t>
  </si>
  <si>
    <t>SECRETARIO EJECUTIVO I</t>
  </si>
  <si>
    <t>MARINA EVELYN YANISSA IXCAMPARIC TZIC</t>
  </si>
  <si>
    <t>YONI LEONARDO DUBON JIMENEZ</t>
  </si>
  <si>
    <t>TRABAJADOR ESPECIALIZADO III</t>
  </si>
  <si>
    <t>MIGUEL ANGEL PITAN MISTI</t>
  </si>
  <si>
    <t>LESTER ESTUARDO ENRIQUEZ</t>
  </si>
  <si>
    <t>JULIO CHAY DE LA CRUZ</t>
  </si>
  <si>
    <t>NORMA PATRICIA ESPINOZA HERNANDEZ</t>
  </si>
  <si>
    <t>ANGEL LEONARDO MENDOZA PIVARAL</t>
  </si>
  <si>
    <t>JUAN XOL CHOC</t>
  </si>
  <si>
    <t>WENDY AZUCENA CRUZ PINEDA DE RODRIGUEZ</t>
  </si>
  <si>
    <t xml:space="preserve">SUSANA ELIZABETH TRIGUEROS LOPEZ </t>
  </si>
  <si>
    <t>EDI IVAN OROZCO LOPEZ</t>
  </si>
  <si>
    <t>EUNICE ELIZABETH BARRIENTOS RAMIREZ</t>
  </si>
  <si>
    <t>GLORIA ELIZABETH DUBON BELTETON DE DE LEON</t>
  </si>
  <si>
    <t xml:space="preserve">GLORIA ELIZABETH MACARIO PARADA DE GONZALEZ </t>
  </si>
  <si>
    <t>KARINA ELIZABETH CASTELLANOS MORALES</t>
  </si>
  <si>
    <t>CLAUDIA MARIBEL RODRÍGUEZ HERNÁNDEZ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</si>
  <si>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</si>
  <si>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</si>
  <si>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</si>
  <si>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</si>
  <si>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</si>
  <si>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</si>
  <si>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GEOVANNI REYES MARTINEZ ESTRADA</t>
  </si>
  <si>
    <t>ERICK MAURICIO PINELO TUL</t>
  </si>
  <si>
    <t>ELMER ESTUARDO GARCIA LEON</t>
  </si>
  <si>
    <t>JUAN CARLOS RODAS OLIVARES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</si>
  <si>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</si>
  <si>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</si>
  <si>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</si>
  <si>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</si>
  <si>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</si>
  <si>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</si>
  <si>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</si>
  <si>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</si>
  <si>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</si>
  <si>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</si>
  <si>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</si>
  <si>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</si>
  <si>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ILDA SANCHEZ SANCHEZ</t>
  </si>
  <si>
    <t>JOSE DANILO JIMENEZ MENA</t>
  </si>
  <si>
    <t>OSMUNDO TRINIDAD RAMIREZ</t>
  </si>
  <si>
    <t>BACILIO ALONZO ENRIQUEZ</t>
  </si>
  <si>
    <t>AUGUSTO DIAZ LOPEZ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</si>
  <si>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</si>
  <si>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</si>
  <si>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</si>
  <si>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</si>
  <si>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</si>
  <si>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JOSE ANGEL MORENO MARROQUIN</t>
  </si>
  <si>
    <t>MIGUEL CAAL TIUL</t>
  </si>
  <si>
    <t>MIGUEL ANGEL GARCIA BARRIENTOS</t>
  </si>
  <si>
    <t>MIGUEL ANGEL HERNANDEZ PAREDEZ</t>
  </si>
  <si>
    <t>RUDY SAUL COHUOJ CHAYAX</t>
  </si>
  <si>
    <t>AMBROSIO HERNANDEZ IXCAYAU</t>
  </si>
  <si>
    <t>ANIBAL JOEL JUAREZ PINELO</t>
  </si>
  <si>
    <t>JAIME BOTZOC CHUB</t>
  </si>
  <si>
    <t>BENJAMIN CUCUL CHOCOJ</t>
  </si>
  <si>
    <t>JAVIER XOL PUTUL</t>
  </si>
  <si>
    <t>ROBERTO TZALAM ASIG</t>
  </si>
  <si>
    <t>YONI JOSUE GUZMAN TIXTOJ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</si>
  <si>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</si>
  <si>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</si>
  <si>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</si>
  <si>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</si>
  <si>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</si>
  <si>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</si>
  <si>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</si>
  <si>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DIEGO CHACOM SOBEN</t>
  </si>
  <si>
    <t>JUAN MARCOS SAQUIC</t>
  </si>
  <si>
    <t>ANTONIO FEDERICO TZAJ Y TZAJ</t>
  </si>
  <si>
    <t>DOMINGO CULUM PORON</t>
  </si>
  <si>
    <t>EDGAR RENE COY</t>
  </si>
  <si>
    <t>SEBASTIAN TINUAR CIPRIANO</t>
  </si>
  <si>
    <t>HAMILTON SAMUEL TEVALAN DE LEON</t>
  </si>
  <si>
    <t>RODOLFO DANIEL ALQUIJAY CRUZ</t>
  </si>
  <si>
    <t xml:space="preserve">WILLIAM DONALDO CUC BOCEL </t>
  </si>
  <si>
    <t>JOSE OCTAVIO XITAMUL RECINOS</t>
  </si>
  <si>
    <t xml:space="preserve">HERIBERTO CHAVEZ CHAVEZ </t>
  </si>
  <si>
    <t>MILDRED ANABELLA ARANGO BARRIOS</t>
  </si>
  <si>
    <t>PEDRO AGUSTIN LOPEZ VELASQUEZ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</si>
  <si>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</si>
  <si>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</si>
  <si>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</si>
  <si>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</si>
  <si>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</si>
  <si>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JOSE FRANCISCO RODRIGUEZ ARCHILA</t>
  </si>
  <si>
    <t>OVIDIO VENANCIO RODRIGUEZ PIMENTEL</t>
  </si>
  <si>
    <t>BERNARDINO VELASQUEZ GRIJALVA</t>
  </si>
  <si>
    <t>CARLOS LEONEL MARTINEZ LOPEZ</t>
  </si>
  <si>
    <t>CARLOS ALBERTO VELASQUEZ SOLIS</t>
  </si>
  <si>
    <t>FLOR DE MARIA TELLO DEL VALLE</t>
  </si>
  <si>
    <t>TECNICO III</t>
  </si>
  <si>
    <t xml:space="preserve">SAMY RUBYL PALACIOS VILLATORO </t>
  </si>
  <si>
    <t>ANGEL GABRIEL PEREZ TZOC</t>
  </si>
  <si>
    <t>HONORIA CARMELITA MONTEJO MORALES DE PEREZ</t>
  </si>
  <si>
    <t>OLGA RAQUEL AGUILAR MARTINEZ</t>
  </si>
  <si>
    <t>BELIZARIO TORRES MORALES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</si>
  <si>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</si>
  <si>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</si>
  <si>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</si>
  <si>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</si>
  <si>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</si>
  <si>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</si>
  <si>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</si>
  <si>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</si>
  <si>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</si>
  <si>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</si>
  <si>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</si>
  <si>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</si>
  <si>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</si>
  <si>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JORGE ICO PAAU</t>
  </si>
  <si>
    <t>CESAR AUGUSTO PACAY CHEN</t>
  </si>
  <si>
    <t xml:space="preserve"> ALBERTO MAQUIN CAAL</t>
  </si>
  <si>
    <t xml:space="preserve">BASILIO SILVESTRE LOPEZ </t>
  </si>
  <si>
    <t>JOSE MANUEL JUAREZ ORDOÑEZ</t>
  </si>
  <si>
    <t>MOISES XOL BIN</t>
  </si>
  <si>
    <t>CESAR AUGUSTO RAMOS GOMEZ</t>
  </si>
  <si>
    <t>ESTEBAN DAMACIO ELIAS DIONICIO</t>
  </si>
  <si>
    <t>EMILIO CHUB LUC</t>
  </si>
  <si>
    <t>LUSBIN BELARMINO GARCIA SALVATIERRA</t>
  </si>
  <si>
    <t>BELTRAN VASQUEZ LOPEZ</t>
  </si>
  <si>
    <t>JOSE RICARDO NOYOLA MARTINEZ</t>
  </si>
  <si>
    <t>MIGUEL JEREMIAS CU CAAL</t>
  </si>
  <si>
    <t>WALTER GARCIA FELIPE</t>
  </si>
  <si>
    <t>ELMAR FAIRO YOC CIPRIANO</t>
  </si>
  <si>
    <t>JAYRON ESTUARDO MIS CUNIL</t>
  </si>
  <si>
    <t>RAUL MOCU CUC</t>
  </si>
  <si>
    <t>ROBERTO CAAL MAAS</t>
  </si>
  <si>
    <t>EDWIN EZEQUIEL VIN IXCOY</t>
  </si>
  <si>
    <t>RUBEN BAUDILIO RAMIREZ</t>
  </si>
  <si>
    <t>JOSE MANUEL MENENDEZ CORDOVA</t>
  </si>
  <si>
    <t>JORGE MANUEL MARCOS MARTINEZ</t>
  </si>
  <si>
    <t>RICARDO QUIB CHOLOM</t>
  </si>
  <si>
    <t>ABELARDO CHUB XUC</t>
  </si>
  <si>
    <t>DIEGO BERNABE QUIXCHAN ACOSTA</t>
  </si>
  <si>
    <t>MANUEL ANTONIO SOBERANO GARCIA</t>
  </si>
  <si>
    <t>JOSUE CAMPOS MENENDEZ</t>
  </si>
  <si>
    <t>FAUSTO AROLDO CHOC MUÑOZ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</si>
  <si>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</si>
  <si>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</si>
  <si>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</si>
  <si>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</si>
  <si>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</si>
  <si>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</si>
  <si>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</si>
  <si>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MELVIN ESTUARDO CAJBON CAAL</t>
  </si>
  <si>
    <t>JUAN FRANCISCO BARILLAS TUN</t>
  </si>
  <si>
    <t>MELVIN ANTONIO AGUSTIN RIVERA</t>
  </si>
  <si>
    <t>CARMEN JOB HERRERA JACINTO</t>
  </si>
  <si>
    <t>RODOLFO COC POP</t>
  </si>
  <si>
    <t>ANGELITA AZUCENA SOZA AGUILAR</t>
  </si>
  <si>
    <t>GELIN DALILA GARCIA DUBON</t>
  </si>
  <si>
    <t>MIRIAM BEATRIZ QUIÑONEZ HARANZEN</t>
  </si>
  <si>
    <t>HENNER GUILLERMO REYES KILCAN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</si>
  <si>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</si>
  <si>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</si>
  <si>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</si>
  <si>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</si>
  <si>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</si>
  <si>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</si>
  <si>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</si>
  <si>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</si>
  <si>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</si>
  <si>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</si>
  <si>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</si>
  <si>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</si>
  <si>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</si>
  <si>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</si>
  <si>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</si>
  <si>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</si>
  <si>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</si>
  <si>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</si>
  <si>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</si>
  <si>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</si>
  <si>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JOSÉ ESTEBAN CHOLOM TEC</t>
  </si>
  <si>
    <t>ISAURO NAJERA VASQUEZ</t>
  </si>
  <si>
    <t>GLORIA IMELDA MEJIA CASTILLO</t>
  </si>
  <si>
    <t>NEPTALY ARIAS ARIAS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</si>
  <si>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</si>
  <si>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</si>
  <si>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</si>
  <si>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</si>
  <si>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</si>
  <si>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</si>
  <si>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</si>
  <si>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JUAN LUIS  SEQUEN PALMA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</si>
  <si>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</si>
  <si>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</si>
  <si>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</si>
  <si>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</si>
  <si>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</si>
  <si>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</si>
  <si>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</si>
  <si>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</si>
  <si>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</si>
  <si>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</si>
  <si>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</si>
  <si>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</si>
  <si>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</si>
  <si>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</si>
  <si>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</si>
  <si>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</si>
  <si>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</si>
  <si>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</si>
  <si>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</si>
  <si>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</si>
  <si>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</si>
  <si>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</si>
  <si>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</si>
  <si>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</si>
  <si>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</si>
  <si>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JULIAN ORLANDO PALMA CARTAGENA</t>
  </si>
  <si>
    <t>JAIME JOAQUIN RODRIGUEZ LOPEZ</t>
  </si>
  <si>
    <t>BERNARDO CHILIN MORAN</t>
  </si>
  <si>
    <t>ANIBAL ROLANDO MENDEZ LOPEZ</t>
  </si>
  <si>
    <t>OMERO RUANO CASTAÑEDA</t>
  </si>
  <si>
    <t>HECTOR HUGO NOVA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</si>
  <si>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</si>
  <si>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</si>
  <si>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</si>
  <si>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</si>
  <si>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</si>
  <si>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</si>
  <si>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</si>
  <si>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</si>
  <si>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</si>
  <si>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</si>
  <si>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</si>
  <si>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</si>
  <si>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</si>
  <si>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</si>
  <si>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</si>
  <si>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</si>
  <si>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</si>
  <si>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</si>
  <si>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</si>
  <si>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</si>
  <si>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 xml:space="preserve">JOSUE LOPEZ MORALES </t>
  </si>
  <si>
    <t xml:space="preserve">JUAN JOSE ORTIZ ESCOBAR </t>
  </si>
  <si>
    <t xml:space="preserve">WILSON NEFTALY TELON HERNANDEZ 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</si>
  <si>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</si>
  <si>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</si>
  <si>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</si>
  <si>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</si>
  <si>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</si>
  <si>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</si>
  <si>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 xml:space="preserve">ARTURO ISMAEL  IXCOY DE LEON </t>
  </si>
  <si>
    <t>AGUSTIN XUC MO</t>
  </si>
  <si>
    <t>DOMINGO PAN MACZ</t>
  </si>
  <si>
    <t>RAUL CHUN</t>
  </si>
  <si>
    <t>ROSENDO POP MAQUIM</t>
  </si>
  <si>
    <t>WILIAMS ALEXANDER POP CAAL</t>
  </si>
  <si>
    <t>OLIVERIO POP MAX</t>
  </si>
  <si>
    <t xml:space="preserve">JOSUE RIGOBERTO ARRUE VALENZUELA </t>
  </si>
  <si>
    <t xml:space="preserve">MANUEL PAN HUL </t>
  </si>
  <si>
    <t xml:space="preserve">MARCOS BA CHOC </t>
  </si>
  <si>
    <t>JUAN HUMBERTO MORALES MONTEJO</t>
  </si>
  <si>
    <t>KELMAN LEONEL JIMENEZ MARTINEZ</t>
  </si>
  <si>
    <t>OLIVERT EDUARDO QUIXCHAN CHABLE</t>
  </si>
  <si>
    <t xml:space="preserve">ELVIS JOSUÉ CASTELLANOS PINEDA </t>
  </si>
  <si>
    <t>NELSON DANIEL SANCHEZ GONZALEZ</t>
  </si>
  <si>
    <t>JUVENTINO GIOVANI CHAYAX ZACAL</t>
  </si>
  <si>
    <t>MIGUEL ANGEL CHI LAINEZ</t>
  </si>
  <si>
    <t xml:space="preserve">ANIBAL CAAL ORTIZ </t>
  </si>
  <si>
    <t xml:space="preserve">ALEJANDRO TZUL COHUOJ </t>
  </si>
  <si>
    <t xml:space="preserve">TITO ESDRAS  CAAL ORTIZ </t>
  </si>
  <si>
    <t>SELVIN EDGARDO  CASTELLANOS INECO</t>
  </si>
  <si>
    <t>ROLANDO CHICO RODRIGUEZ</t>
  </si>
  <si>
    <t>NOE FRANCISCO GERONIMO RAMIREZ</t>
  </si>
  <si>
    <t>ERIK GUDIEL COLLI CORTEZ</t>
  </si>
  <si>
    <t xml:space="preserve">ESBIN ELISINIO MELENDEZ SANCHEZ </t>
  </si>
  <si>
    <t>JAYBER LEYCOR  CHABLE MUÑOZ</t>
  </si>
  <si>
    <t>MILTON GUDIEL OHAJACA VASQUEZ</t>
  </si>
  <si>
    <t>JUAN CARLOS  TUPUL RAMOS</t>
  </si>
  <si>
    <t>MANUEL ANTONIO COLLI CHAYAX</t>
  </si>
  <si>
    <t xml:space="preserve">EMILIO BENJAMIN  LOPEZ MORENO </t>
  </si>
  <si>
    <t xml:space="preserve">WILMER SANTIAGO TESUCUN RIVERA </t>
  </si>
  <si>
    <t xml:space="preserve">MYNOR PAAU CAAL </t>
  </si>
  <si>
    <t>ARNALDO BA CAAL</t>
  </si>
  <si>
    <t>AROLDO ESTUARDO CANO JORDAN</t>
  </si>
  <si>
    <t>KEVIN VINICIO CASTELLANOS INECO</t>
  </si>
  <si>
    <t xml:space="preserve">JOSE HERNAN CORTEZ CHAYAX </t>
  </si>
  <si>
    <t>FLORA HERMINIA MO POP</t>
  </si>
  <si>
    <t>IMELDA FLORENTINA POP POP</t>
  </si>
  <si>
    <t>PEDRO ICO POP</t>
  </si>
  <si>
    <t>HERMOGENES SACRAB CAJBON</t>
  </si>
  <si>
    <t>OSCAR LEONEL GARNIGA MARTINEZ</t>
  </si>
  <si>
    <t>JULIO PACAY</t>
  </si>
  <si>
    <t>AZUCENA DEL CARMEN CASTELLANOS SOZA DE GUZMAN</t>
  </si>
  <si>
    <t>PROFESIONAL II</t>
  </si>
  <si>
    <t xml:space="preserve">AMANDA ARACELY ROSALES </t>
  </si>
  <si>
    <t>ELSA LEONELA MAURICIO</t>
  </si>
  <si>
    <t xml:space="preserve">WALTER ALEXANDER SOLANO DIVAS </t>
  </si>
  <si>
    <t>LEIDY KARINA ROSALES SUAREZ</t>
  </si>
  <si>
    <t xml:space="preserve">LUCIO PEREZ ALVAREZ </t>
  </si>
  <si>
    <t>MARVIN CORADO LOPEZ</t>
  </si>
  <si>
    <t>MARCO TULIO ISALEZ CHINCHILLA</t>
  </si>
  <si>
    <t>MARLON ROLANDO RAMOS PALMA</t>
  </si>
  <si>
    <t>MYNOR LEONEL GABRIEL RAMOS</t>
  </si>
  <si>
    <t>RENGLÓN PRESUPUESTARIO 021 "PERSONAL SUPERNUMERARIO"</t>
  </si>
  <si>
    <t>BONO PROFESIONAL</t>
  </si>
  <si>
    <t xml:space="preserve"> BONIFICACIÓN ACUERDO 66-2000 Y 37-2001 </t>
  </si>
  <si>
    <t>021</t>
  </si>
  <si>
    <t>ANDREA HEINEMANN MOLINA DE GUZMAN</t>
  </si>
  <si>
    <t>DELEGADO ADMINISTRATIVO LAS VERAPACES</t>
  </si>
  <si>
    <t>EDGAR LEONEL JACINTO LOPEZ</t>
  </si>
  <si>
    <t>ENCARGADO DE LAS SUB-REGIONAL LAS VERAPACES</t>
  </si>
  <si>
    <t xml:space="preserve">ETSON JOSUE LOPEZ HERRERA </t>
  </si>
  <si>
    <t>ANALISTA DE SUELDOS</t>
  </si>
  <si>
    <t>MANUEL EDUARDO RAMOS MARTÍNEZ</t>
  </si>
  <si>
    <t>ENCARGADO DE ORDENAMIENTO TERRITORIAL DEL -SIGAP</t>
  </si>
  <si>
    <t>OMAR ALEKSIS AMBROSIO LÓPEZ</t>
  </si>
  <si>
    <t>ANALISTA DE RECURSOS HUMANOS</t>
  </si>
  <si>
    <t>VÍCTOR MANUEL PARADA MELÉNDREZ</t>
  </si>
  <si>
    <t>ENCARGADO DE TRANSPORTES</t>
  </si>
  <si>
    <t>JOSE FERNANDO TORRES PAIZ</t>
  </si>
  <si>
    <t>ANALISTA DE COMPRAS</t>
  </si>
  <si>
    <t>MANUEL ESTUARDO ESTRADA FUENTES</t>
  </si>
  <si>
    <t>ENCARGADO DE INVENTARIOS</t>
  </si>
  <si>
    <t>ERIKA DEL CARMEN MONZÓN SIQUE</t>
  </si>
  <si>
    <t>AUXILIAR DE COMPRAS</t>
  </si>
  <si>
    <t>YOSELYN PAMELA MONTERROSO RODRIGUEZ</t>
  </si>
  <si>
    <t>AUXILIAR FINANCIERO</t>
  </si>
  <si>
    <t>WILLIAM ALEXANDER RAMOS OROZCO</t>
  </si>
  <si>
    <t xml:space="preserve">ENCARGADO DE TESORERIA </t>
  </si>
  <si>
    <t>MARIA ALEJANDRA CIFUENTES RECINOS</t>
  </si>
  <si>
    <t>ANALISTA FINANCIERA</t>
  </si>
  <si>
    <t>ANDREA ISABEL SANTIZO SANTIZO</t>
  </si>
  <si>
    <t>DELEGADO ADMINISTRATIVO</t>
  </si>
  <si>
    <t>ANDRES CAAL CHALIB</t>
  </si>
  <si>
    <t>ENCARGADO PARQUE NACIONAL RIO DULCE</t>
  </si>
  <si>
    <t>ILEANA MARIBEL ZACARÍAS ACEVEDO</t>
  </si>
  <si>
    <t>DELEGADO ADMINISTRATIVO NORORIENTE</t>
  </si>
  <si>
    <t>LUIS ENRIQUE MARTÍNEZ VÁSQUEZ</t>
  </si>
  <si>
    <t>ENCARGADO DE SUR ORIENTE</t>
  </si>
  <si>
    <t>MILTON DEMETRIO ORREGO AGUIRRE</t>
  </si>
  <si>
    <t>AUXILIAR DE COBRO</t>
  </si>
  <si>
    <t>ENA LUCRECIA BARRERA PIRIR</t>
  </si>
  <si>
    <t xml:space="preserve">SILVIA ROCIO DE LOS ANGELES CONTRERAS LOPEZ </t>
  </si>
  <si>
    <t>IRENE CAROLINA GARCÍA CRUZ</t>
  </si>
  <si>
    <t>ENCARGADO ADMINISTRATIVO FINANCIERO PETÉN</t>
  </si>
  <si>
    <t xml:space="preserve">SAILY VALERIA MUÑOZ GUERRA </t>
  </si>
  <si>
    <t>ENCARGADO DE ALMACEN PETÉN</t>
  </si>
  <si>
    <t>IRMA IRENE SACALXOT MORENO DE OROZCO</t>
  </si>
  <si>
    <t>DELEGADO ADMINISTRATIVO REGIONAL ALTIPLANO OCCIDENTAL</t>
  </si>
  <si>
    <t>JOSÉ DAVID BARILLAS LECHUGA</t>
  </si>
  <si>
    <t>ENCARGADO DE COSTA SUR</t>
  </si>
  <si>
    <t>BLANCA EMILIA LÓPEZ HERNÁNDEZ</t>
  </si>
  <si>
    <t>DELEGADO ADMINISTRATIVO REGIONAL-COSTA SUR</t>
  </si>
  <si>
    <t>DE LEON LIMA DEYANIRA SALOME</t>
  </si>
  <si>
    <t>DELEGADA ADMINISTRATIVA</t>
  </si>
  <si>
    <t>HUGO LEONEL RAMÍREZ GONZÁLEZ</t>
  </si>
  <si>
    <t>ENCARGADO ADMINISTRATIVO-ORIENTE (ZACAPA)</t>
  </si>
  <si>
    <t xml:space="preserve">ENCARGADA DE PRESUPUESTO </t>
  </si>
  <si>
    <t xml:space="preserve">WENDY JEANNETTE LIMA CASTILLO </t>
  </si>
  <si>
    <t>DIAS PAGADOS DEL 02 DE FEBRERO AL 28 DE FEBRERO DE 2026</t>
  </si>
  <si>
    <t>DIRECTOR EJECUTIVO IV</t>
  </si>
  <si>
    <t>DIANA PAOLA PALENCIA GOMEZ</t>
  </si>
  <si>
    <t>022</t>
  </si>
  <si>
    <t xml:space="preserve">ALMA LISETH JUAREZ LOPEZ </t>
  </si>
  <si>
    <t>DIRECTOR EJECUTIVO III</t>
  </si>
  <si>
    <t xml:space="preserve">JUAN CARLOS FUNES LOPEZ </t>
  </si>
  <si>
    <t xml:space="preserve">JORGE GIOVANNI LOPEZ PEREZ </t>
  </si>
  <si>
    <t>DIRECTOR EJECUTIVO II</t>
  </si>
  <si>
    <t>JUAN CARLOS BOCEL CHIROY</t>
  </si>
  <si>
    <t>SUBDIRECTOR EJECUTIVO II</t>
  </si>
  <si>
    <t xml:space="preserve">EVER OSIEL VALIENTE SALAZAR </t>
  </si>
  <si>
    <t>JULIO ROLANDO TZIRIN BATZIN</t>
  </si>
  <si>
    <t>YEFRIN MAGDONY CHAVEZ LOPEZ</t>
  </si>
  <si>
    <t>SERGIO ALEJANDRO ROLANDO BALAN GONZALEZ</t>
  </si>
  <si>
    <t>EDSON GERARDO FLORES MARROQUIN</t>
  </si>
  <si>
    <t>CHRISTOPHER ESCOBAR PALACIOS</t>
  </si>
  <si>
    <t>MARIA ANDREA  BONILLA RAMIREZ</t>
  </si>
  <si>
    <t>JOSE ANTONIO PAIZ LOPEZ</t>
  </si>
  <si>
    <t>DIANA RAQUEL REYES GIRON</t>
  </si>
  <si>
    <t>SUB-DIRECTOR EJECUTIVO II</t>
  </si>
  <si>
    <t>ERICK FRANCISCO  CHUVA MORALES</t>
  </si>
  <si>
    <t>JUAN JOSÉ BERGES LIMA</t>
  </si>
  <si>
    <t>SUB-DIRECTOR EJECUTIVO III</t>
  </si>
  <si>
    <t>ADRIAN JOSUE GALVEZ MORALES</t>
  </si>
  <si>
    <t>MARVIN OSWALDO HERNANDEZ MONTERROSO</t>
  </si>
  <si>
    <t>OSCAR REYNALDO ZUÑIGA CAMBARA</t>
  </si>
  <si>
    <t>FERNANDO SAMUEL REYES ALONZO</t>
  </si>
  <si>
    <t>CARLOS RAFAEL CASTELLANOS PINELO</t>
  </si>
  <si>
    <t>SUBDIRECTOR EJECUTIVO III</t>
  </si>
  <si>
    <t>MARIA ELENE REYES SANTOS</t>
  </si>
  <si>
    <t>LOURDES DEL ROSARIO ESCOBEDO LOPEZ</t>
  </si>
  <si>
    <t>JOSÉ PABLO ALBERTO PACHECO TESUCUN</t>
  </si>
  <si>
    <t>EVELYN MAGALY ESCOBAR CASTAÑEDA</t>
  </si>
  <si>
    <t>JORGE MARIO VÁSQUEZ KILKÁN</t>
  </si>
  <si>
    <t>PABLO CÉSAR VALDÉZ AGUÍLAR</t>
  </si>
  <si>
    <t>IVAN ELVIN ORLANDO CABRERA ERMITAÑO</t>
  </si>
  <si>
    <t>ROSA LILIANA HERNÁNDEZ TECU</t>
  </si>
  <si>
    <t>RAFAÉL ARCENIO CEBALLOS SOLARES</t>
  </si>
  <si>
    <t>ENRIQUE FILEMON MÉRIDA CASTILLO</t>
  </si>
  <si>
    <t>CLAUDIA MARIA DE LOS ANGELES CABRERA ORTIZ</t>
  </si>
  <si>
    <t>EDGAR OBDULIO CAPPA ROSALES</t>
  </si>
  <si>
    <t>MAURICIO MILIAN CÓRDOVA</t>
  </si>
  <si>
    <t>HARRY ERICK WAIGHT ZETINA</t>
  </si>
  <si>
    <t>ANA LUISA DE LEON NORIEGA DE RIZZO</t>
  </si>
  <si>
    <t>JOSÉ LUIS ECHEVERRÍA TELLO</t>
  </si>
  <si>
    <t>RENGLÓN PRESUPUESTARIO 022 "PERSONAL POR CONTRATO"</t>
  </si>
  <si>
    <t>RENGLÓN PRESUPUESTARIO 029 "OTRAS REMUNERACIONES"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</si>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</sst>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  <numFmt numFmtId="166" formatCode="_-* #,##0.00_-;\-* #,##0.00_-;_-* &quot;-&quot;??_-;_-@"/>
    <numFmt numFmtId="167" formatCode="_([$Q-100A]* #,##0.00_);_([$Q-100A]* \(#,##0.00\);_([$Q-100A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name val="Arial"/>
      <family val="2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22"/>
      <name val="Aptos Narrow"/>
      <family val="2"/>
      <scheme val="minor"/>
    </font>
    <font>
      <b/>
      <sz val="20"/>
      <name val="Aptos Narrow"/>
      <family val="2"/>
      <scheme val="minor"/>
    </font>
    <font>
      <b/>
      <sz val="16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164" fontId="7" fillId="0" borderId="7" xfId="4" applyFont="1" applyFill="1" applyBorder="1" applyAlignment="1">
      <alignment horizontal="center" vertical="center" wrapText="1"/>
    </xf>
    <xf numFmtId="0" fontId="7" fillId="0" borderId="7" xfId="4" applyNumberFormat="1" applyFont="1" applyFill="1" applyBorder="1" applyAlignment="1">
      <alignment horizontal="center" vertical="center" wrapText="1"/>
    </xf>
    <xf numFmtId="44" fontId="7" fillId="0" borderId="7" xfId="4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1" fillId="0" borderId="0" xfId="2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5" fontId="6" fillId="0" borderId="7" xfId="2" applyNumberFormat="1" applyFont="1" applyBorder="1" applyAlignment="1">
      <alignment horizontal="center" vertical="center" wrapText="1"/>
    </xf>
    <xf numFmtId="165" fontId="6" fillId="2" borderId="7" xfId="2" applyNumberFormat="1" applyFont="1" applyFill="1" applyBorder="1" applyAlignment="1">
      <alignment horizontal="center" vertical="center" wrapText="1"/>
    </xf>
    <xf numFmtId="14" fontId="6" fillId="3" borderId="7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2" applyNumberFormat="1" applyFont="1" applyAlignment="1">
      <alignment horizontal="center" vertical="center" wrapText="1"/>
    </xf>
    <xf numFmtId="165" fontId="6" fillId="2" borderId="0" xfId="2" applyNumberFormat="1" applyFont="1" applyFill="1" applyAlignment="1">
      <alignment horizontal="center" vertical="center" wrapText="1"/>
    </xf>
    <xf numFmtId="14" fontId="6" fillId="3" borderId="0" xfId="2" applyNumberFormat="1" applyFont="1" applyFill="1" applyAlignment="1">
      <alignment horizontal="center" vertical="center" wrapText="1"/>
    </xf>
    <xf numFmtId="0" fontId="9" fillId="0" borderId="0" xfId="5"/>
    <xf numFmtId="0" fontId="11" fillId="0" borderId="0" xfId="5" applyFont="1"/>
    <xf numFmtId="0" fontId="9" fillId="0" borderId="7" xfId="6" applyBorder="1" applyAlignment="1">
      <alignment horizontal="center" vertical="center" wrapText="1"/>
    </xf>
    <xf numFmtId="0" fontId="12" fillId="0" borderId="7" xfId="6" applyFont="1" applyBorder="1" applyAlignment="1">
      <alignment horizontal="center" vertical="center" wrapText="1"/>
    </xf>
    <xf numFmtId="44" fontId="12" fillId="0" borderId="7" xfId="6" applyNumberFormat="1" applyFont="1" applyBorder="1" applyAlignment="1">
      <alignment horizontal="center" vertical="center" wrapText="1"/>
    </xf>
    <xf numFmtId="49" fontId="9" fillId="0" borderId="7" xfId="6" applyNumberForma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6" fontId="12" fillId="0" borderId="7" xfId="6" applyNumberFormat="1" applyFont="1" applyBorder="1" applyAlignment="1">
      <alignment horizontal="center" vertical="center" wrapText="1"/>
    </xf>
    <xf numFmtId="164" fontId="7" fillId="0" borderId="7" xfId="4" applyFont="1" applyFill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49" fontId="3" fillId="0" borderId="0" xfId="7" applyNumberFormat="1" applyFont="1" applyAlignment="1">
      <alignment horizontal="center" vertical="center"/>
    </xf>
    <xf numFmtId="0" fontId="1" fillId="0" borderId="0" xfId="7" applyAlignment="1">
      <alignment horizontal="center" vertical="center"/>
    </xf>
    <xf numFmtId="49" fontId="3" fillId="0" borderId="0" xfId="7" applyNumberFormat="1" applyFont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49" fontId="6" fillId="0" borderId="7" xfId="7" applyNumberFormat="1" applyFont="1" applyBorder="1" applyAlignment="1">
      <alignment horizontal="center" vertical="center"/>
    </xf>
    <xf numFmtId="164" fontId="6" fillId="0" borderId="7" xfId="8" applyFont="1" applyFill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7" xfId="7" applyFont="1" applyBorder="1" applyAlignment="1">
      <alignment horizontal="center" vertical="center" wrapText="1"/>
    </xf>
    <xf numFmtId="0" fontId="14" fillId="0" borderId="7" xfId="7" applyFont="1" applyBorder="1" applyAlignment="1">
      <alignment horizontal="center" vertical="center" wrapText="1"/>
    </xf>
    <xf numFmtId="165" fontId="6" fillId="0" borderId="7" xfId="8" applyNumberFormat="1" applyFont="1" applyFill="1" applyBorder="1" applyAlignment="1">
      <alignment horizontal="center" vertical="center" wrapText="1"/>
    </xf>
    <xf numFmtId="165" fontId="14" fillId="0" borderId="7" xfId="7" applyNumberFormat="1" applyFont="1" applyBorder="1" applyAlignment="1">
      <alignment horizontal="center" vertical="center"/>
    </xf>
    <xf numFmtId="165" fontId="6" fillId="0" borderId="7" xfId="8" applyNumberFormat="1" applyFont="1" applyFill="1" applyBorder="1" applyAlignment="1">
      <alignment horizontal="center" vertical="center"/>
    </xf>
    <xf numFmtId="0" fontId="14" fillId="0" borderId="7" xfId="7" applyFont="1" applyBorder="1" applyAlignment="1">
      <alignment horizontal="center" vertical="center"/>
    </xf>
    <xf numFmtId="165" fontId="14" fillId="0" borderId="7" xfId="7" applyNumberFormat="1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 wrapText="1"/>
    </xf>
    <xf numFmtId="167" fontId="15" fillId="0" borderId="7" xfId="3" applyNumberFormat="1" applyFont="1" applyBorder="1" applyAlignment="1">
      <alignment horizontal="center" vertical="center"/>
    </xf>
    <xf numFmtId="165" fontId="7" fillId="0" borderId="7" xfId="3" applyNumberFormat="1" applyFont="1" applyBorder="1" applyAlignment="1">
      <alignment horizontal="center" vertical="center"/>
    </xf>
    <xf numFmtId="165" fontId="7" fillId="0" borderId="7" xfId="3" applyNumberFormat="1" applyFont="1" applyBorder="1" applyAlignment="1">
      <alignment horizontal="center" vertical="center" wrapText="1"/>
    </xf>
    <xf numFmtId="49" fontId="7" fillId="0" borderId="7" xfId="3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0" xfId="0" applyFont="1"/>
    <xf numFmtId="164" fontId="7" fillId="0" borderId="7" xfId="4" applyFont="1" applyFill="1" applyBorder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49" fontId="13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5" borderId="7" xfId="5" applyFont="1" applyFill="1" applyBorder="1" applyAlignment="1">
      <alignment horizontal="center" vertical="center" wrapText="1"/>
    </xf>
    <xf numFmtId="0" fontId="10" fillId="4" borderId="7" xfId="5" applyFont="1" applyFill="1" applyBorder="1" applyAlignment="1">
      <alignment horizontal="center" vertical="center" wrapText="1"/>
    </xf>
    <xf numFmtId="0" fontId="2" fillId="4" borderId="1" xfId="3" applyFont="1" applyFill="1" applyBorder="1" applyAlignment="1">
      <alignment horizontal="center" vertical="center"/>
    </xf>
    <xf numFmtId="0" fontId="2" fillId="4" borderId="8" xfId="3" applyFont="1" applyFill="1" applyBorder="1" applyAlignment="1">
      <alignment horizontal="center" vertical="center" wrapText="1"/>
    </xf>
    <xf numFmtId="0" fontId="2" fillId="4" borderId="9" xfId="3" applyFont="1" applyFill="1" applyBorder="1" applyAlignment="1">
      <alignment horizontal="center" vertical="center"/>
    </xf>
    <xf numFmtId="0" fontId="13" fillId="4" borderId="9" xfId="3" applyFont="1" applyFill="1" applyBorder="1" applyAlignment="1">
      <alignment horizontal="center" vertical="center" wrapText="1"/>
    </xf>
    <xf numFmtId="49" fontId="2" fillId="4" borderId="9" xfId="3" applyNumberFormat="1" applyFont="1" applyFill="1" applyBorder="1" applyAlignment="1">
      <alignment horizontal="center" vertical="center" wrapText="1"/>
    </xf>
    <xf numFmtId="0" fontId="2" fillId="4" borderId="9" xfId="3" applyFont="1" applyFill="1" applyBorder="1" applyAlignment="1">
      <alignment horizontal="center" vertical="center" wrapText="1"/>
    </xf>
    <xf numFmtId="44" fontId="2" fillId="4" borderId="10" xfId="3" applyNumberFormat="1" applyFont="1" applyFill="1" applyBorder="1" applyAlignment="1">
      <alignment horizontal="center" vertical="center" wrapText="1"/>
    </xf>
    <xf numFmtId="0" fontId="2" fillId="4" borderId="8" xfId="2" applyFont="1" applyFill="1" applyBorder="1" applyAlignment="1">
      <alignment horizontal="center" vertical="center" wrapText="1"/>
    </xf>
    <xf numFmtId="0" fontId="2" fillId="4" borderId="9" xfId="2" applyFont="1" applyFill="1" applyBorder="1" applyAlignment="1">
      <alignment horizontal="center" vertical="center" wrapText="1"/>
    </xf>
    <xf numFmtId="49" fontId="2" fillId="4" borderId="9" xfId="2" applyNumberFormat="1" applyFont="1" applyFill="1" applyBorder="1" applyAlignment="1">
      <alignment horizontal="center" vertical="center" wrapText="1"/>
    </xf>
    <xf numFmtId="49" fontId="2" fillId="4" borderId="10" xfId="2" applyNumberFormat="1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 vertical="center" wrapText="1"/>
    </xf>
    <xf numFmtId="49" fontId="2" fillId="4" borderId="7" xfId="1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0" fontId="8" fillId="3" borderId="0" xfId="2" applyFont="1" applyFill="1" applyAlignment="1">
      <alignment horizontal="center" vertical="center"/>
    </xf>
    <xf numFmtId="0" fontId="1" fillId="3" borderId="0" xfId="2" applyFill="1" applyAlignment="1">
      <alignment horizontal="center" vertical="center"/>
    </xf>
    <xf numFmtId="0" fontId="2" fillId="4" borderId="7" xfId="2" applyFont="1" applyFill="1" applyBorder="1" applyAlignment="1">
      <alignment horizontal="center" vertical="center"/>
    </xf>
    <xf numFmtId="0" fontId="2" fillId="4" borderId="7" xfId="2" applyFont="1" applyFill="1" applyBorder="1" applyAlignment="1">
      <alignment horizontal="center" vertical="center" wrapText="1"/>
    </xf>
    <xf numFmtId="49" fontId="2" fillId="4" borderId="7" xfId="2" applyNumberFormat="1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4" fontId="9" fillId="0" borderId="0" xfId="5" applyNumberFormat="1"/>
    <xf numFmtId="44" fontId="7" fillId="0" borderId="7" xfId="3" applyNumberFormat="1" applyFont="1" applyBorder="1" applyAlignment="1">
      <alignment horizontal="center" vertical="center" wrapText="1"/>
    </xf>
    <xf numFmtId="44" fontId="1" fillId="0" borderId="0" xfId="7" applyNumberFormat="1" applyAlignment="1">
      <alignment horizontal="center" vertical="center"/>
    </xf>
    <xf numFmtId="44" fontId="2" fillId="4" borderId="10" xfId="2" applyNumberFormat="1" applyFont="1" applyFill="1" applyBorder="1" applyAlignment="1">
      <alignment horizontal="center" vertical="center" wrapText="1"/>
    </xf>
    <xf numFmtId="44" fontId="1" fillId="0" borderId="7" xfId="2" applyNumberFormat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10" fillId="5" borderId="7" xfId="5" applyNumberFormat="1" applyFont="1" applyFill="1" applyBorder="1" applyAlignment="1">
      <alignment horizontal="center" vertical="center" wrapText="1"/>
    </xf>
    <xf numFmtId="44" fontId="9" fillId="0" borderId="7" xfId="5" applyNumberFormat="1" applyBorder="1"/>
    <xf numFmtId="44" fontId="1" fillId="3" borderId="0" xfId="2" applyNumberFormat="1" applyFill="1" applyAlignment="1">
      <alignment horizontal="center" vertical="center"/>
    </xf>
    <xf numFmtId="44" fontId="2" fillId="4" borderId="7" xfId="2" applyNumberFormat="1" applyFont="1" applyFill="1" applyBorder="1" applyAlignment="1">
      <alignment horizontal="center" vertical="center" wrapText="1"/>
    </xf>
    <xf numFmtId="44" fontId="1" fillId="0" borderId="0" xfId="2" applyNumberFormat="1" applyAlignment="1">
      <alignment horizontal="center" vertical="center"/>
    </xf>
    <xf numFmtId="44" fontId="1" fillId="0" borderId="0" xfId="1" applyNumberFormat="1" applyAlignment="1">
      <alignment horizontal="center" vertical="center"/>
    </xf>
    <xf numFmtId="44" fontId="2" fillId="4" borderId="7" xfId="1" applyNumberFormat="1" applyFont="1" applyFill="1" applyBorder="1" applyAlignment="1">
      <alignment horizontal="center" vertical="center" wrapText="1"/>
    </xf>
    <xf numFmtId="44" fontId="0" fillId="0" borderId="7" xfId="0" applyNumberFormat="1" applyBorder="1"/>
    <xf numFmtId="0" fontId="8" fillId="4" borderId="1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8" fillId="4" borderId="5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17" fillId="4" borderId="1" xfId="7" applyFont="1" applyFill="1" applyBorder="1" applyAlignment="1">
      <alignment horizontal="center" vertical="center"/>
    </xf>
    <xf numFmtId="0" fontId="17" fillId="4" borderId="2" xfId="7" applyFont="1" applyFill="1" applyBorder="1" applyAlignment="1">
      <alignment horizontal="center" vertical="center"/>
    </xf>
    <xf numFmtId="0" fontId="17" fillId="4" borderId="3" xfId="7" applyFont="1" applyFill="1" applyBorder="1" applyAlignment="1">
      <alignment horizontal="center" vertical="center"/>
    </xf>
    <xf numFmtId="0" fontId="17" fillId="4" borderId="4" xfId="7" applyFont="1" applyFill="1" applyBorder="1" applyAlignment="1">
      <alignment horizontal="center" vertical="center"/>
    </xf>
    <xf numFmtId="0" fontId="17" fillId="4" borderId="5" xfId="7" applyFont="1" applyFill="1" applyBorder="1" applyAlignment="1">
      <alignment horizontal="center" vertical="center"/>
    </xf>
    <xf numFmtId="0" fontId="17" fillId="4" borderId="6" xfId="7" applyFont="1" applyFill="1" applyBorder="1" applyAlignment="1">
      <alignment horizontal="center" vertical="center"/>
    </xf>
    <xf numFmtId="49" fontId="18" fillId="0" borderId="0" xfId="7" applyNumberFormat="1" applyFont="1" applyAlignment="1">
      <alignment horizontal="center" vertical="center" wrapText="1"/>
    </xf>
    <xf numFmtId="49" fontId="18" fillId="0" borderId="5" xfId="7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8" fillId="3" borderId="0" xfId="2" applyFont="1" applyFill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/>
    </xf>
    <xf numFmtId="0" fontId="17" fillId="6" borderId="3" xfId="1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/>
    </xf>
    <xf numFmtId="0" fontId="17" fillId="6" borderId="5" xfId="1" applyFont="1" applyFill="1" applyBorder="1" applyAlignment="1">
      <alignment horizontal="center" vertical="center"/>
    </xf>
    <xf numFmtId="0" fontId="17" fillId="6" borderId="6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</cellXfs>
  <cellStyles count="9">
    <cellStyle name="Moneda 2 2" xfId="8" xr:uid="{D503BB2C-1668-4380-9F80-FFDF7D2A36EE}"/>
    <cellStyle name="Moneda 3 2 2 2" xfId="4" xr:uid="{433AC041-6AE3-4E77-978C-3B80073E6D02}"/>
    <cellStyle name="Normal" xfId="0" builtinId="0"/>
    <cellStyle name="Normal 2 2 2 2" xfId="2" xr:uid="{C320B083-83B9-4BA5-BECB-6D7C0702D155}"/>
    <cellStyle name="Normal 2 3" xfId="6" xr:uid="{2C7F665C-BCB9-414E-B9FE-28E4AF83EE73}"/>
    <cellStyle name="Normal 2 4 2" xfId="3" xr:uid="{72A5CF93-DB40-43C9-BFE2-CA7413A27BCD}"/>
    <cellStyle name="Normal 4 2" xfId="7" xr:uid="{DFAC2BBC-48CE-46A8-B23A-8FE05E7060B7}"/>
    <cellStyle name="Normal 5" xfId="5" xr:uid="{A8195FC5-938C-4ABF-8F03-286833FA3A27}"/>
    <cellStyle name="Normal 6" xfId="1" xr:uid="{D388655B-3621-4E08-96B7-41CB93C8BC64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20108</xdr:colOff>
      <xdr:row>0</xdr:row>
      <xdr:rowOff>247650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88430A29-9F63-41D0-9DFD-9345ED9618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477308" y="247650"/>
          <a:ext cx="5266267" cy="17257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296333</xdr:colOff>
      <xdr:row>0</xdr:row>
      <xdr:rowOff>0</xdr:rowOff>
    </xdr:from>
    <xdr:ext cx="5266267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029D03D0-75D3-4323-8454-15522DA2FD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296333" y="0"/>
          <a:ext cx="5266267" cy="172578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717176</xdr:colOff>
      <xdr:row>0</xdr:row>
      <xdr:rowOff>0</xdr:rowOff>
    </xdr:from>
    <xdr:ext cx="5834063" cy="1725783"/>
    <xdr:pic>
      <xdr:nvPicPr>
        <xdr:cNvPr id="2" name="Imagen 1">
          <a:extLst>
            <a:ext uri="{FF2B5EF4-FFF2-40B4-BE49-F238E27FC236}">
              <a16:creationId xmlns:a16="http://schemas.microsoft.com/office/drawing/2014/main" id="{93B45D03-EEBE-469A-9393-35487C995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17176" y="0"/>
          <a:ext cx="5834063" cy="17257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FA2CB-1BAA-4C97-AF10-73E3E624BF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5B10F-2C80-49D3-A1D5-FD277F73A0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EA7CE-82E8-4CF9-8631-40D2DD587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D882B-7711-4300-958C-18B314DC8F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3D8E7-7816-4D24-A543-D3F0EDE3A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478C9-DEA1-40A4-BB49-43938B09E2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316FC-70DE-439E-AFCF-03E632C90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09494-92FF-4261-BFB7-BEBE515260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89ACD-AD22-469A-8CD0-0CD0FDF10D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FCBDD-77C1-43BE-8B51-2BA9B36760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FF9E5-A9DD-467F-9ED0-29CCA0A77A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005B1-AB94-43C6-B29B-DC9B0B0F2E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FAB5A-662B-4ED6-A4FD-054AD4E91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D415BF-F9C8-4241-9FA3-2F24E1CF9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E25E0-4573-4E7B-9FE1-DD41C7668E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52F73-7681-44BA-A168-F53C9E8155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24ABC-2347-4875-B624-D950854578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D825A-1FEF-4B55-88BC-EF5C3C02C0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5DE73-1CCB-43FC-B976-3F765F41BE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14273-C0A3-45DE-ACA4-541324ADC2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C96B2-822F-48BC-A280-DEA624C5B0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4C1E7-EA48-46C0-9758-9451E4AAAA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E596C-86A0-484E-B379-0EAF63472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8D009-06FB-41AB-AFB7-16987C026C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5C0C5-D86D-4BD8-8D8D-37DCA46502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6F861-8FC9-4456-83AB-3283420C21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E0F3B-632B-4FBD-B8DF-45A23A53E7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D44BCD-957B-48A4-A83D-4F6EF3B1B7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2A482-7B9D-4BDD-A1EB-57713473AE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04FCA-976B-4998-91EC-147FB2FA11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D3B1F-550F-40AE-B6CF-CE5331D12D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459E0-D0CA-4AC6-9CFE-655901A7A4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568B8-B87A-42EE-8390-4317A0B547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FF94F-05E4-4205-8E4F-FF078A616F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6659C-CB56-43BE-ACFD-96066372DF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1F283-AEC2-4E90-B3EE-B5F59BE76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DFBA8-1EA8-4165-A6AD-7E6D56CE14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A544A6-2108-4D64-AC6E-3C06BA9E12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C7ED5A-C267-4F5E-A174-9875E0BFEE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00318-C8AD-4B1A-A0B8-EBE2029720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C4726-A12B-4BC7-8AA1-54A023938E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45B93-22DB-4C62-8033-B7EB741682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EECB6-28AB-437F-B702-A31C35137B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19ACB-48F5-4832-92D9-276F4AEF1A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B5899E-0FCE-45A3-B052-BEA30FAB53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F9CCE-0669-42ED-9DC7-98E7999170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B33D2-8577-4B7D-821A-9C2841738C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B43DC9-0773-47AF-9454-A28BC9CB3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9F048-7CB6-4574-8CE6-F9A3798C97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608B2-0708-4698-9E08-65DBB2A5F1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F506F-1053-48CD-889D-A420C83B70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C20D-EE89-40E8-983C-BA7AAA5D4F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F5E40-42F7-49A2-9D4D-CF9ACAD90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A9BFC-39C7-4CCA-93DD-9676FB00E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C7C9C-9BB9-4276-96B4-E29BC902F6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2FF56-C365-4FBF-80D8-BED46360FE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E0480-81A5-430F-9C7D-F0DA8E60A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99A68-2143-4D4D-9AE6-80F78E8827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A96C5-BDAF-4D79-9CCD-7E394F93A1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ABADB-D22D-4F33-B8AA-9D33EAD2DE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8E64A-41E3-4317-9720-49AF1EDF4A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7135C-5568-4A03-88D4-75E4DE0B76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B647A-9F13-44DB-8734-0E921AB84E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1D78D-F871-41E6-A5B9-6686CDDEE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2B2A9-14EC-4BB1-80D7-A41B19DE4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FB420-53F9-4850-97D5-0D1CD0566F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4F6AA-3144-4094-B7B6-CE17C7C9DE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96BE7-E4CF-400F-ADA0-A4FFC2773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0A3BE-38E2-463D-8FE1-61FE20FF41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791D9-F2EA-4FEC-AFC0-10624260CA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078AB-0458-4B95-A1BB-3BF7E1429D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6CCF1-FBCA-4746-8E40-B7AA068BD6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D891B-AE99-4E80-91C7-42C9B2093C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00BEC-1433-475C-A6F3-26E5A5CF66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0537E-9B05-4358-9165-DF9CB9B67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32749-9C39-41D6-8CE1-E75D7A91BF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882DB-7519-4FB4-AAF8-739744390A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9E41D-0112-4F51-A803-49A33A566B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2ED54-B96B-471E-AAC3-1AC50D5B38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79EAA2-A9A9-4AEC-8870-4642EC98F0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1DCFF-71D3-4E0A-9F48-542E288D70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FBC6C-006E-4DF0-B28B-4920CD51E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5847D-3551-4DC3-89C3-892A04C78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7579B-76BD-46A1-A4A5-13AB988D71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4DC54-EC52-40DA-91EE-93B8B2FFE5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ABA6D-62C0-4E1A-9CC3-1880093C8E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ABEB8-0A33-407A-ADDC-4C2A4B764A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5A5A6-CA41-4D8C-BAD1-5522A23B3A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E5699-70E0-4901-8B9B-A9D14FB959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4DD6E-1145-4F28-9E20-FD23EAEC00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33F31-259B-40D0-9B1E-BBFDFB7DA6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413EC-503F-43D4-ACCC-22FACB02A6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A5AC4-FFA6-41D0-875A-AA2C202DF4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72F72-CCCB-420C-8A6D-AE4E2F6D90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771FF-1F94-4460-A017-49AA0CD62D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BCAF7-FF1E-4525-8F07-CA11249026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E6EAA-87D1-4E30-A503-41C1EAF96F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9A8F5-D1AA-4BC6-800E-9BACC7B1D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FB7CF-5DE8-41FD-8E7B-168EA30BBC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3CCC1-5936-4CB0-BFFF-DABDFAC7A0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204D7-7633-4158-9201-4C55B6C571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F9986-8E54-47C1-AA4B-CB778196E0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79CC0-0619-443D-90BA-88501EAAD0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81B01-AB4E-4ED9-A3B7-0E5CBCCB58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B1EE3-2ACB-4EA4-A575-30D108C1D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25CCE-55DE-4868-A347-695AB74CFE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FD9D1-6E4A-4880-9AB7-DC7C30C952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98D3B-52F2-4AAD-9B10-B910664AE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453C8-4D04-4790-AA37-12CB06F9C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E2E75-B535-40CC-A9B4-1E0994AB17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69A08-4940-477B-8315-306E4795F0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D7901-E3CF-4FA0-9A37-5040F73179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595A-4C3B-4495-8EE7-DC6F49F17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34DE2-EAA8-4FAC-9A6F-64F06821CE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2F26F-0544-41A6-9DFC-E2716CDD7B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0BFA-CBF8-4DB7-99E9-D8C4B8044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A669B-5242-4D1A-983E-D6BB0F2CCF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407870-D4B8-419F-A287-09BB00C893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B629A-A015-4E67-B7DF-A80AB6BC12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33CB3-27CC-409E-BEE4-305073A508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B5E10-9628-478D-A685-49F2A8AD76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0F9FC-F4FA-4394-9BC4-C78170304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252A2-6C09-4EC0-A1AA-6E07ECB11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B0656-AA88-4723-815E-4DE4D49F2C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5CDF6-69BB-47AB-8491-931EE3E65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10D21-9A63-44DC-A6D7-F6397AC9B6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5B429-767D-4B73-AE91-4D1BB392A4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1FDA0-FF89-4DCA-9D31-F309B1DE88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2D921A-20B8-4E4E-8B81-2B56926314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148BB-E957-4B7E-96FA-BFC583940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33BD1-7D8F-4B26-BBC9-BE6A3265C4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9B8BD-EAA9-4FEB-B26C-A4F429ED1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CE6EF-ADD4-4D6F-82BD-2EE703FAF2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B00A4-63C7-43CC-911E-8B08CB991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A3E90-69C8-4109-B6F8-7EB1FFA97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AADB4-6558-41DB-BD75-76DE93DF8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50F8A-13EC-453A-85D7-5C1A3D6264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7F2B9-2113-4560-9814-6B7A0ECF5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21B99-59A9-4797-8FEC-86D5742AB3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1EDBF1-C333-407E-A670-BF8F471035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96B96-CA0A-4E38-A590-89A7E23B4E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3EAD0-EA11-4F28-9AF2-0A73E50600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372DC-FCBB-4E3D-8C25-579CB15E3F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68075-DE46-4C85-A61A-EC79B5B7D6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1A71A-31EF-4D15-A9D7-018B18E332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07635-2D18-4CE2-AC1B-BDA862051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55F65-4C8B-4835-8980-E55FD22F3A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9F844-C156-446E-A52F-E7EBF239E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808F-A476-4FD5-A05A-E9D45BFB94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DABD7-C13C-472B-AA51-E85127A1AF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FABFF-7EE8-46AD-9AE1-1E57A8CB68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EA24-DB34-452F-BBBF-F406EAE740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55EA2-521B-4600-93FB-38874EB20B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F3F7B-D37E-4919-B46F-1108033E4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4A6C1-FE05-4C7E-83A7-2D1C696E27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52566-F676-4237-86AF-DE8F49A66A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DD860-0B27-4CA2-92EC-FD9003292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C3C0D-1D35-46AB-AC72-49F80C5A23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88505-00E3-40ED-A2E2-7062D75D9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80194-1AC6-4F7C-9CD6-A4347F49FC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F3C50-7690-4FFC-9794-C1066A45BC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A361F-6772-4024-87C1-C37ACD3BC7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47F3E-3731-48F4-8CB4-D9328F74C2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9192D-18D5-492B-AB7E-7D4CAE896B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3089F-5B80-48A1-9855-623AD1F6FA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6263A-C250-49F4-90F5-11A1244144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205F0-7F30-4440-A530-3369BB0249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8A9D0-529C-4030-AE78-7EC495D135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3F4DE-09B2-41D5-B3BD-1C32AB4C15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7DDE-CB38-411B-82B7-5B64796460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76969-2BC4-4941-A239-7AD852B2A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DACC0-71EA-42CB-8F41-573AD00B39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84DB1-C440-4BE9-8348-0C416BCF9C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D004D-741E-45B0-A204-6EE1547BE3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2CF22-FE47-42F8-A626-8872885A89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20C30-9704-423E-8946-D75BBAEA9D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A163E-4341-42C7-B1DA-A9CDEED48E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60B67-8739-467F-BAD8-4AC7CFD922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9EE91B-0EDC-467C-B8A6-2A2F33E517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79279-6D6D-468D-979C-BD5D203875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7E3AC-22E5-4F60-8270-20C78490AD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46688-E615-418C-B733-99CE2D267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C31ED-F40F-4B43-8E20-10D5B2D850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B1123E-C10E-40E4-966E-C2A4DD0DC4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7D0E7-C4EA-4D1B-B83D-0B6F0B20A8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E5ADC-12E0-41B5-BAA5-175B77C2EF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5B8EF-1FF7-49BB-8656-6C5514D1D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0CFC5-D5F4-49A1-BE64-105865C187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5A9FC-DACF-4DF9-9AA1-EF0E39CC4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136BF-72D0-4BF3-9A03-9F321472D3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90C9B-9F0B-4886-A274-873E094B87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427C8-E9A7-4E0B-A359-DC54E6238B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01F46-C097-4699-89C6-08C4D657E9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C7B43-3003-49C6-8E86-06C7083745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0CF5F-C351-4B99-A687-F4BEE3DE81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E3AC5-CE1E-4E00-A236-D02A5154E4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3734A-5BDD-431F-B7B2-951849C1C5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3CE51-E1AC-4F26-8C2F-A70E012EEE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AC2D59-0DB3-464F-8AD0-38F8F45DE2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5AEB6-9405-4D0C-A6FC-4FAEF942F3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953-8719-4DF4-8E93-3FE1B63201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6430D-4360-4F46-AAA5-7B7C360062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088FF-F77D-4B30-840F-771D6D10C9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0D50D-CAB6-43AF-9A11-8BB234AD36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ED7C4-68F3-4BB3-8FB9-C2BE5CB33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EF3DF-2657-4348-80AD-26BD9D3F80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B932E-2FD8-47FB-A0AB-EF9BA77DF1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7F952-4973-47AD-A3FB-2B048CEB68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A215C-85F2-418C-A8B0-0EED44BEC5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2DECD-B8E6-4690-B076-CFDEB0CE30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9E8D5-2B59-428F-A628-D529DD51EE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563B2-E7BA-4A96-A12D-B8357A84B3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EACAC-06CF-4008-9E1D-87A93C4EFB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1195C-5378-4B80-AFB9-7049F267EE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5C8A3-B3A1-4AFE-8868-E4F068CD9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F80D1-B4C1-4B3B-8598-6BD029E8CC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77BFD-3BFF-424B-8EA0-931F27A03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A6E78-976F-4529-89A4-9C0A7B6ED9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C98F9-577F-407E-9A33-2F735B12B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024CD-DDCF-4F85-B775-D28CFE0A3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4A4C9-33B2-4A70-AB25-C1F91F4789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D36F2-88A9-4B7E-8BA1-F3342B7114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70233-5687-40A2-B83A-FEB8DE40C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FFA92-C73B-4E08-AFB4-303A25F49F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DB30E-9265-4C01-A116-26D9DD159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2EC6F8-F65D-4F86-A3DC-F910CA0F81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1CE3C-65EC-48CC-9349-505DF37404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2CB2C-6B5E-4B67-B5CA-9ED881923A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9695E-B768-45C1-AC07-D34C0CDC5B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E483A-A3D9-4C59-ABD2-3B1EF91305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6CB28-B162-406A-9B7E-04094D3663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6234C-D51B-414E-880F-79F181AADE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3E8EF-9FEB-46AC-B8C0-0E35339EFA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77AC3-BD6C-4A7C-A447-FB0A6A600A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F6140-630F-4B0F-8C20-B6AB7934CD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BE249-E07D-4CE4-8164-618941AB2A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4DAC8-6360-49B6-A40D-2DE40A7077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F9162-F964-4E65-B6EB-EF94629E9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FFC93-C093-4AA5-ABD8-C2084532CE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1F159-A646-43AF-B889-E090D9F2D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9B498-6DEE-4CFF-AC0A-A0F3E4A1C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515CE-32FD-481C-B2F2-2BA2093CC8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BC84F-9422-49DF-89BD-DFD2EAEBE1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011D0-D83C-4776-A576-6ED04A75AF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ACAAB-23C8-44C8-8E0F-9060F4D7D9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444C0-D914-41C9-AF2A-C6C3B4E52E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6BEF4-3A91-46C2-9E0D-F366BF55E7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E01B0-B5E6-489C-B1FB-2CD105D5F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3D7C0-8CD4-4925-A2DA-93DCEDE6DD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3745C-AA19-48FD-9F13-BDE922F951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0D54D-187F-431B-AE67-178BE539AA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9AA43-576A-482D-928B-E9EB037ECD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502A5-F8FB-4609-947C-8B38734A57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99AB2-94AA-495D-A9FE-094539E764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2CE36-4D34-4A38-AA81-AAEAF401E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50EC71-0553-4E37-A954-2E12B1E082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8862D-9F3E-4B34-9EC1-FDD4E1E49D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84CAC-3F71-4FEC-ACE7-18B1306814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CCB28-8845-46F1-ADFA-E0F39961CA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97DE5-FC9C-470D-A4AE-94C20BA85F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A3623-5C07-441C-8B18-904B318592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B1B4-CA2A-437B-A19B-E961F6F0EB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A8248-C1DF-476C-932F-099DCD0C55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AB9F7-3CEE-4209-8EC0-8E69BAB122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7BF86-0713-4211-B268-D1375A3519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2C1DF-6A94-4FCA-BEC6-6391158F31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3FA0F-DE83-4FF8-81DC-FC1CDEEDB4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AC739-F653-478E-B45E-A1C5195D42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CBC50-D746-4D30-BAB4-C4E54A619C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505E1-1007-434F-B1DA-A0C51B2F16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2EF13-9E65-4D31-8039-E89DAB8514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652C8-7716-471F-9ED4-68C11E4ADC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04C2C6-67EB-4392-A36F-385FC8B487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419D6-D797-4E0C-8881-B231A1D3F6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366CD-1931-4C3C-BFC9-EDE8DF40E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8D6469-6C3F-4AC6-AB39-647A0FDD8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55E49-5C82-43F6-83DE-C29C85A6B8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6F47B-0522-459D-A25E-708EE8E3B0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4FDEE-2F61-47FE-8366-87F3E3294B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F1E49-FD60-4264-ADDD-1E75868612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C85BFF-3476-43E3-9930-0E02AD2B43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EC04A-69A6-46F9-8C11-F4D2F5F138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005FF-A58D-4FCC-A84A-D137E54CA4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65BC2-787B-4AC8-89BB-90807540C8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9EDD6-328F-4CA5-86B2-9072DA0A2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05625-E803-43AF-9B37-01747AC12F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98880-94E2-4E11-82E8-6166B94F9B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30983-E7CB-4AFD-A4EC-E442DF806F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C1D2-6ED8-46EA-90BD-5E01DF9E17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10876-125B-4BCF-A6E1-DD7F06F5F1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5B0EB-A35A-4714-9BA6-E357341C0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8E798-FDE0-4622-BEEF-919A513A2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4B79F-2DF8-41CF-8140-5034508488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ADA8B-444C-46FA-A505-53DD7A131B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C6F2C-4548-472F-86D1-7FDE420B1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D84AA-B07B-4742-A8DD-90749E605E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2636C-C478-4CD5-BB9C-BDBC19C31D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30604A-F50E-4CA3-8C89-9106FD6105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5E1A7-D16A-42EE-959D-E63C40FB85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CF4E5-A5C4-48CE-8A81-6CA77CC568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B4125-95FA-4687-8CA8-9C4E336CB4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14C43-8466-4CAD-B773-5E11107A2D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68A7B-D7D4-4B11-BB7F-87A30B5642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D1C5C8-29BA-4A0A-A204-CC562EB5A3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A4C47-6E51-4AD8-80B6-2757AE119B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6B7AA-7C7B-4D54-8154-6C7DF67B0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C8FC3-57CC-4E37-AEAE-C151D54A5F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7A751-F133-4946-BE56-AB2A1789F4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95E1A-0FDA-4FCD-BB9F-B4AFF8DEBA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5FE38-D130-40E7-965C-6BA8D8C7C5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A2F3-5256-43FC-A8F4-CB84D5072E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010E5-FFDA-4D2F-A8A6-1CB02D747A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10FB6-1F71-4258-A0F0-C25FC2F634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EDAC8-E84C-4489-A105-A9FABA6F2F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B8241-8F5F-41BA-A5EF-3DD72235B3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68F7B-DD54-41CD-A9F8-B5E55D9BF0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5B07-AE59-4F01-8D35-9DC88DF163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FBDCD-BED4-4129-B9B2-D0A8E70FE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22A51-2A0B-45F7-A68B-23AE750665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224B4-65D1-4807-8713-743B083372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C74A0-B624-4A45-909B-38AE16F3F4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060B-5780-45D7-A9CA-2A24B145E0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DEC18-DB2D-4B87-8FCD-79A520994D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B315B-F979-43DB-B98B-E4D104ED20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9430D-5448-4074-9009-A5D458097F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80184-8325-4E66-A6A8-15C4FEDE9B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1BA09-E159-465C-8932-9E69048AA5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9EE0D-C934-4F16-81BA-FD4BF1209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8B2B0-B5B9-4508-8FBA-F636F863F1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E5875-ED21-4FCB-BC19-963BA1C5C6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D43A4-EEB7-4B95-8A73-012FE26103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C727F-0608-4477-B4BC-81A685D778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CCACF-7C14-4F1E-9604-8DF37C129C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1DC35-8B0C-4CD9-9047-E208CD5E0D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A71C0-604B-47F8-9350-39AD4779B6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D7BBB-6E28-4701-A73D-DEDB925E94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A314D-64FE-46C9-A6F4-E26E049837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4ED75-55A0-4681-883B-291ADAF649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DB891-6431-4694-BF40-FE3FCFCA48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07D47-013A-491C-9260-FAB77794BF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395CF-5724-42DC-85EC-F61002D27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C14F3-C378-4763-A479-ECAE7F7397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36B4B-7296-4BDF-8462-7704095C3C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B668E-7133-4426-B5BB-EA498C4EE5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28F5D-4BD6-4B99-81C9-3FD1F533C3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84832-9A41-4B8B-B223-3A245F1631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9B788-4E3B-48DE-BC63-933D84143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D306A-A44B-4E1A-BDC8-965FE55F91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078D4-98B8-4242-BE45-0D11D698F9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99286-D8C2-4D7E-B807-8B7A2DC324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BB80C-2A74-477C-99A7-06FF40FDE0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775F5-C56E-47A2-A174-64BAD66F4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06469-780F-4F9E-9178-16B787F41B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054A5-64F6-48F9-8199-7A0A81C007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331F5-3524-4E46-B6E2-81524522EB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AEB9B-346E-4F01-8CBD-F456C0799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69ED6-6489-4C76-9D55-9A77CFC201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E1BF5-9452-4273-9C3C-17FAD24FEC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6DE03-831B-4963-A78D-BFCE4C923A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2664C-A5CA-4A9C-ACBB-6313F0D103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4807A-B5BB-4A14-AD43-04547E82C1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01F81-CE8E-4C99-8630-DF6D83F3D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527A2-0C88-4B65-BC89-C9738E53A0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B5790-6492-4A16-989D-BF95729F5F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4F3AA-DBC1-44AC-BD7F-43AC94290B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EE81C-9BEF-4C0F-B25F-B99965C1ED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F147E-BC8D-44AB-865A-A987B639F7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41700-B941-446D-A8AE-1E464AA5D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99600-5BD8-419E-A578-9C1994A72C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4E6ED-246E-4323-8AF4-8FF5234BB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32006-A25F-4DC8-8D0B-5E5E0D4492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281DD-784B-4301-B92B-2DEDF1BA06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9C232-2166-4EAA-8014-BAD04EF16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4E624-F495-42A2-92DD-A3F45F25DA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32E23-9891-4DAC-85BF-0BC3FFDC7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771E-4692-4B3D-92B9-BCF5138C0C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354C9-4364-4A2F-BD30-42F323A37C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3214E-D313-448A-A024-C374A4A85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67749-EDDE-454B-B16F-0ECE99ACA2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C7783-AA52-47B3-90E2-22457E3272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A655-9043-4910-B56B-B66D9EFC0C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4CE37-07B8-4D90-A8DE-9F4A5991D6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0EF77-3C17-4834-BB6A-607538E7C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92887-3EC3-4800-A568-1D3169BF73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42EF2-A168-40B4-973D-300B5C66E6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5A1EF-6691-4F0C-9C71-8348D90093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7FD17-B9BA-46DA-B181-55AE4381F5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B8176-0BD9-4C4E-9E89-65498505E1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327CB-38BB-4EB1-9B90-030D84D5E5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04223-BD97-4DA9-918A-DF17E552A4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98A9A-279D-46E1-A87A-5FC202E370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B4902-CA67-4155-9202-D38496EBE4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B8A30-23F7-411D-BEAE-C841C4DB67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BD84A-9841-454D-8E21-F7E6CACCA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D56BF-2E18-42D8-B4FA-AB19A8F8B8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A1DE3-EEE5-464D-90AB-BEAF206095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39010-47E2-4721-A935-EA4E640D55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FE790-22C3-41C9-809E-D54FC6FDB7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E39D3-E044-4070-9578-654C16CBDC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C1BCF-6C53-4D4F-B4DF-837F363CF5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93FB6-2F5F-4AA0-A51A-51EBD05B7C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385A0-44F9-4A61-81EF-5769D3A48F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E5B45-0A04-444E-A6BD-1A736B66A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AF6B5-363A-464F-88F6-7E6E74DAF9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F0FDD-BB36-427D-A902-3062A9C65C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E6DC-7C61-48E2-B86C-9C8971F846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DD20F-664E-4F35-85CA-DBE64AD0B0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FDEAB-165D-46C5-B068-76C60A6B1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D2F164-7E14-4968-94AC-1F171EA7E0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A3065-46FA-43AD-9448-52183CD0E6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E909E-1F10-448D-8B28-42DE09832B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1D5A5-0073-4F2B-98B7-C20C640E37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E3FD5-327E-4C95-BECA-C2EF0F5616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29830-1913-4EA6-B905-BC3011F0B1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82BEF-04DE-4806-9DE4-A65ECDA26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90A53-2C39-4237-9CB2-5FAFFEB650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8023F-5800-4C4D-AA10-0CAA636E81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A41B60-A7EA-4CAF-A5C0-E2190DABF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93C7A-DFFF-40AA-9BAC-EB8ECEB51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ABA83-D2F6-438F-BAF8-526D858E1C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4D13D-20C2-4E45-BA22-793B632A9A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0CAE5-E3EA-488A-8B4E-13C8FB8EF6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BAB9-2E81-4E31-8B69-0C4948E5AA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B2F4A-2FCE-4031-8384-A98A51FF3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9A233-776D-4160-9E0A-6D523E99E1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6E443-99D6-4196-B572-228379A2A9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42FF7-309F-4AC6-90D6-7625620FFC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0B0CD-6EAF-4EFA-AC69-B3C5A103E2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8ABEE-DC2B-41CC-A022-E04CFBF8E6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78307-4E22-4435-B4D1-7E9AF80242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16462-1DF8-4A30-815A-DE28C652D2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F2FD3-F0D3-4790-92A1-33263F56C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221A3-D75F-43FA-AF88-7D63B4EBE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72A87-E06D-49B2-B214-04C9E38E5C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E0B08-FFE8-4FDA-8825-D20B4CB867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3A060-86A9-41F6-8988-9D7C861EFA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045B5-260D-4C4F-BDE3-76224CCC47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0B511-CE32-4450-8C47-B5D7B36B22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8D784-E128-4274-90B6-E6118B60A5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8372-905C-4277-B0C9-91D2E46A2A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A1EF0-6CAE-46C9-8F1B-E235C92B3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E9C6E-0FBD-4719-A4B8-2DEC35E16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EE281-4B89-4455-A0B5-4BFD3CB0F4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802DD-6F2C-41BB-A13A-F0FAF2B6D7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BB55A-4C60-4019-B0A9-BB1B04EB0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52996-A6C4-462F-B8FB-66033ACC03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7C0A1-A764-43CB-B7E6-79A4C611C6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CB9EE-ADD0-4D76-B76C-35E3667FCD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E2E3E-B2B9-4A1C-813C-4E8F84BD5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7EC0B-8913-4FAD-8891-6925BF5068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A2A25-5158-45CC-865D-E1D8918356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C148E-2011-4E89-BA92-472528C7B0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FA64A3-6196-4A9B-B1E4-446F3FA777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62474-E59F-4D96-A89A-18F29C838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453FA-CE85-4D5B-B13E-025F70FF0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02CE65-D375-4D55-AA7A-FAF020DD9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33AAE-2C05-4685-85A0-52C0D51040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9CD0C-05EB-4498-8157-FEBE190AA8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63CB7-14B4-405F-8052-A1B380C6B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92264-D333-4119-9B33-E639E3FE85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DE6AD-68CE-48D6-8CC3-FB1FFEB2F8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A0EC42-48B1-4ADA-BDA4-47886EC50F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140CB-C54E-4DE9-80F5-860FBA42F8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6A5DE-F51F-4740-B28D-163B7BD6BC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DDBAB-DDD7-41DB-8892-8E3A06CD34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18C48-89BF-4A79-A945-A65CD50EC4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47534-5CFD-41A2-8C01-397FC36CA2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08945-B93C-4CBA-8D93-C6F129918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974B4-0C92-404F-B16E-913E5431E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D138D-5CA2-4DD9-8DE8-12E665F1BD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C0EB54-77BC-4E5D-A14B-AA437399C2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1472-5904-4B74-96A6-5F1FFA556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6CF63-9549-4875-BD7B-2BFCC2C4C4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CD70C-0EC0-4D4D-AEA8-137046972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C2CA0-1E5E-4A39-B8B4-D13E764C8F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A8E5B-EC5B-409D-9313-BCBC3E53EA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21DF-838C-4357-B694-3B4074CDF4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FEFBF-BB11-4030-ACF8-3324721EE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FDC79-4FCA-453C-A6AE-4F5C49F047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02E44-99FC-4423-9877-B76779370A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2FDA0-227A-4E43-B747-5A900F07B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1FB60-90A4-4EFE-B17F-6FFBCD6501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73513-7713-4625-963B-2A5FBC5201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D32EB-6054-43B1-8491-25B9077053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A673FA-E1C2-4E55-85F8-482FC270E2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70A70-475E-4A61-8524-F2B1EED32F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5F416-0EAA-4572-94C8-03DE7C2EF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99048-8BF0-4374-B828-AD7DA32D0B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6DEEE-CAC5-4A78-B4E5-E3E2A72477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49DC-C1EE-4025-88E5-4D65428228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44E1B-A02E-47CE-B64B-F123917CEE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8A54B-D7BB-4985-BC43-A1904CC48A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760106-3124-40EC-86F2-EFE41AA6F0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951C10-5CEC-4EFE-9C95-79E156AF9A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3BEDB-7C0A-4666-9D8B-6F9282FFE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5305B-7BA5-4BE9-86AF-3E93494B6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C1BEB-0153-4B1B-9210-0F5A2A0BDB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CA192-358E-4623-A08A-2A0845B5CC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9BD1B-8D64-4401-8288-71568B5C12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8D34A-26E8-4623-851E-517A8ED44C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26C9A-95F3-4D60-ADBE-3F34BD3B1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35816-518D-42E4-8C79-4A178C3E2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DE329-8CDA-456D-BDA1-38C442FB32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B456B-737F-4818-8053-959C12127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C09C9-BF96-4C22-B74A-D35FB9409B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3EE26-A21F-4E6D-BED6-B55C457445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65D95-AC3D-4AAD-BA6F-0542DB8DCE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6FA4D-47C4-4E2A-8CC7-D358CC5B79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0FF5F-D3A6-464F-8899-2F52C881E6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104BE-6E13-4E85-91C9-E3EF7BB79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5692D-1486-4466-9342-50611E049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DDEF8-A42F-4E26-BC08-E040475C17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BEB75-05FB-4AA4-B370-CCB191DAE4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D17C1-4961-479C-90A3-B1F643150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8E257-E7F7-41FF-AD6F-9192383D0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D07BB-4204-481D-AB6F-497CC7235E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B9EBF-6F84-49DA-99A2-1D53830F98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0FED9-813A-439D-849D-CF50C4A981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BC7DC-87B0-4616-B795-71496D75A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2B5A8-CAE0-4541-9ADA-CE33EA4103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2A5C3-6E98-4F6D-A64D-9E64AFD900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C0276-AE03-4A2B-8771-2D9881B056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EB630-8756-4147-A261-B77012823C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884C2-96EB-4BD8-B1E8-BF0570420A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A6E1-A9FB-4848-A24B-FBE57E25E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B9A2A-6CC6-421F-A56B-4EEAA6C9C2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34831-B7EE-4456-954D-F1657633A1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1FAAE-25E3-4AE7-A8D0-DE4E57EC4F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FCDE1-E5FA-4BE6-A7FF-356BEA8EDD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E46E8-1F16-4FE5-81E2-69CA779ED3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5BFA2-842B-4FB7-B995-EDA053DB64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60E4D-5AC7-4C6E-AD4C-B93DAE0EC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54E04-626C-47DE-85EA-F449B15BFE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1D580-264A-4718-BC6B-022CBCA9C2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A71D9-66AC-4FDB-B7FC-1384644B5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F56B7-0C6F-4F21-ADE1-05997F390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C3D67-3503-4E90-A59C-1EAE7E8D9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FE8B5-73A0-497B-B397-92D4D12D3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FB9DA-D967-4FA0-BFE9-4980F9AF1B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591C-4C4D-43CB-B025-B3CE3638B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2CF64-425F-426F-AC9B-593B5EB29A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1A3F8-6CA4-43B8-8B1E-C8EC4DA27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846DF-704E-4670-A5E3-031974F8E1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F1FA1-F9EE-4D36-A390-1B5003C171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56776-19F2-4822-ACF4-053263DA5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4E8B56-D119-470F-BCC2-4C2118AF4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5115E-A6AD-483D-BFEA-A72BAC9453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AE498-607A-4CDA-9576-D5AF8AD92D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F73B1-9034-4DF0-A3E2-938F2FCE95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4E82F-8176-4A06-AE26-EE68500412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47D05-B525-4E81-A411-FCDB98317A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1973C-919D-4C9B-B86C-44FCCDEBB7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D6D88-85E4-4B6F-9C72-BD90F2F6E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4A461-A50C-4468-8BB1-19F7FF20DD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321F7-764A-4745-9B50-DD26AFE240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104F-56D0-4ED4-99A9-7A0FBCFE85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969D4-FAB4-48A4-B25D-764751CB3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986C2-05C2-4E88-B0C5-1FC270EA2D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B445C-E666-4E46-B476-04F3B5CB95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D874F-12A5-49E8-ACB9-66687C9FC5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59A5B-F0EB-45F3-B76F-6BB6755237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50EB1-5094-412C-997F-095282387D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8E975-F104-487B-BF58-9E2D89BF4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B8E2-CE7E-43D6-B1D0-A462BBBBED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F3C9A-E422-4A16-9E8E-D64E4A134F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929A2-3E15-428B-9DDD-14A856E9F3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5609D-FCFC-4883-9276-6381FBC38A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E76C5-E3C9-4003-BFFA-5477184FA2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58586-22D8-466A-85BC-5856BD5717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3EA75-252E-448A-B3B8-2F3DB8689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09976-1C90-4204-A6E1-ED6011D4DB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811C9-7B35-4C81-B777-8A504FACA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91F10-61FC-4E7B-A5D9-32A3382386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0B832-1994-4B23-8E31-68CE91A90A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7E464-5BF0-45C6-A089-1739636743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06549-A3A2-4BCD-A14B-219BD39923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B75970-0E52-42E5-BB0B-D6067D375B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13932D-77AD-49EF-A3CF-C2A01F2EB1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D0602-9599-413A-AE45-F12BF59BC6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E7BBB-CE9F-4F62-9F08-83BDC4817E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7A613-3940-4C8E-B671-17E85C1DE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59A8A-4675-4B79-973B-72D878D5CB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7A9E6-3F5B-4C1D-86CF-177191BF92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AC8EA-1684-49C8-8FFD-B349712542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D55B8-B43A-498C-8202-6B73ABAD7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FAAFF-44FD-436D-A656-DB93D79BED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A96BB-A4FA-49CC-9D00-EA9AD55BD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49DFF-CCF1-4DD9-8393-BC8767B20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9E15D-1C40-4C3A-9448-E1D0ADFDA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9BA67-6835-41D2-85F5-F0C5CD07E8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DCA03-12A5-496E-A905-7E5E17C917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0F0D56-5B21-4570-8590-5F2891C3FA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17FFF-1364-46F8-AED5-45C67C6C97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D7C66-BF5A-4992-B07E-7606E2F93A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E5DF5-8F89-4D10-BE35-F36DA0AB35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DE549-E3E8-4DDD-8691-127AECC40F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268B5-14AC-4208-976B-628D8B4DC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B06BF-3E15-4708-97C4-BDD0AADEDF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2EE2F-2607-4D76-BE7B-B067F67BE8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87D15-30F2-4A42-9906-9BBA09A38D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930DC-7C63-4009-B65F-D4C8150DF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5DC7E-FBCB-4B14-AADE-DED0513C35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F34D5-5803-421D-AA3F-BD3EDCD803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FF799-B63D-4738-AA72-C35E7ED1CF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C3AF20-70B2-46DB-B316-2BA3C4DD20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1127A-1F70-4BF4-8C66-C61B4969A9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1DBD7-5EDD-4A70-9795-883E5CB451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932BE-411B-4350-A08B-39B666B8A7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E1870-835F-4E2C-A18B-99780820F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AA6C0-3AC8-4B5A-BEAA-363F66AB43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1BE86-B451-4BA9-A1B3-AFB4E1387E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A8A86-5DC0-4093-8692-0755EF6267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7938-2BE7-4AC2-9B10-4D23E048D7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14F31-E532-4A31-9B36-D2D8DF08DC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999CE-B034-4F7B-9295-B4D8786EF4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C25CD-5441-4A2F-9AAD-A439D0B4E9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BC08-BBFD-4C77-9479-0BD70F91BB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72AA-B83D-448D-AAEB-86404B152A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BAD78-1093-4189-9341-3DC0E4DCD3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B81C7-75A0-42CE-B9ED-772E1EB365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8876E-BE46-4A88-B508-31A739C333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05B89-7C3B-4AB6-9FDE-B7B77C60EA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10298-4638-4E00-AD03-482698BFE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C6E84-EDAD-4D3A-9FD3-E3E0D1BDF2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74CA7-488B-4078-938C-981CD9A820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A79A4-F598-4D15-9CAE-D3F6750FB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53A91-9092-4FFA-B6BC-7A9213066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C453-521F-47C0-BC7C-B54319DF9A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0BFA6-93F6-4CFC-8113-335581CCFD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6D783-8044-4B0B-9FCA-06CDF4514B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B16B0-4707-427B-B147-5EC0F04F8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05F99-1090-493B-B7DD-7FC9FBB4E5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96D77-C2B1-41B3-9C94-8F33EAD572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662FD-0810-4256-8BA6-AA4374614B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25716-EDA3-40C9-BE39-9CAB28204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A5D4B-EC19-4A09-85CC-584E3D8C86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0F299-4EB5-4EDA-A07C-C7E64A596F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983EF-9A35-4478-B6C3-3D20ADEE3F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6EC8-0A4E-470E-B645-B2A0B105D8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77441-F8BB-4091-BEF6-49025EA1DC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22A21-3CD3-4B53-99C5-4181F68ADF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1227F-942E-44A1-8524-06F9AF377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13BD8-6A43-4763-BAE4-E23041FF2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C45D-DD89-4980-8C57-B3778DDCE5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D9D1-CE37-4EAB-A78D-39E67E8821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15D2C-4054-4160-B087-E67A37DE75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1EADE-6E4C-45DA-B0C1-FF10543692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701AC-35EE-4ED2-980C-15019C6298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425D7-89CB-40B7-89EE-52AC831421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21DA2-AACB-4DE6-894B-C3E68E7E91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CEB13-77F3-44F3-98D0-3A52CE7BBA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F8C98-FF30-4BB7-8430-33A1319396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000CB-C5B8-442B-8647-3902DB5D1B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C557C-C492-46DD-B282-A817DC5A0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91903-3E3F-47B3-A088-A938D6DDF8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EAD08-E3F7-4680-A6D7-8877E80C45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83F37-4ADB-4C51-B93E-46472EC81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FBEB4-EA0A-45DB-ADD9-EDB4699FF6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2C149-965A-4FA9-9423-244782447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99413-CDE6-4CD3-B89A-C3C370970E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32F57-2BBC-4729-8398-B14A9693DF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5BABD-C8E8-47E5-AE23-1703CC795B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63683-1E71-486A-AAB3-73553C86AF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2A6B5-2F3A-457B-A47D-E6330705DE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E1110-4CD0-4766-ABBE-D634A73993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A0A9B-1BA2-450A-9DE3-013939D0A5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A8CCB-C419-4731-8DF5-A1D8E5BB5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9CB0F-0A2C-4E6C-B6AD-326263B128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E38BE-93D3-4F0F-8800-2C3CEE5754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6CC1E-E5DB-4CA6-815B-6D4BB9C866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C4539-5B37-4411-AD27-A22BF3329E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19CE-CFD4-4C64-8C6F-466F583E74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70FC2-76A2-4497-AE3E-4425C513FC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2B4EC-118B-40FB-969A-AAAAE4BC1F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AFBC13-0A8B-40D3-9E5F-2CEA590FF5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6B555-BB19-455F-A157-F8C8E68072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D92C8-604B-4673-9280-48E4947372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5FBDA-3773-4D8B-95E8-7CBB32C65C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B23C8-FE61-4076-9ADA-6E3E7498EA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7AD34-5567-4742-94C1-E6344A43E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B1982-15DD-49CE-B6D5-632E69DB9B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654AA-8A06-40A7-9BB6-E66C476AF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9E182-D68D-4F8A-8986-E2B9C0D8F8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37D59-75D4-4853-948F-22133603F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BAF97-4118-4BBE-AFE6-25BCCA9E38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96FEC-9C0C-4870-8F8C-984D83BAA5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104C8-E5E3-4049-8BE3-E981A85607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73CF6-D512-4605-8240-DF713FE209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6C9AB-B79E-4CFA-BA70-801AEF4714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07FF8-A252-4AB3-BDB0-A2EC1C438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15F60-2A5B-4C85-A1E5-9231F2516A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D29ED-76B4-45CB-9FD8-402F5EAE3A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D143A-91C2-4C7F-9896-25CADE1593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179E7-CE84-4DD9-A8A8-3C3465A179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10A3F-49A1-458C-B182-ACE8F791A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22BDE-80B8-4D0F-855B-7270C34C0F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DD43C-C88E-45E8-BDBD-F21C7A7CD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CF52A-8996-4303-B3E5-B556B945EB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6F87-542B-4271-8990-5D5924E136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82963-18EA-4AD3-A65A-2B4271B113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DA58E-6364-4130-90D6-620950994C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A8098-C4D9-4A0F-AC5B-0D42F77C03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461ED-E69D-47F2-82FB-3DA9DEA753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04164-E697-4BEF-898B-A977AF4FC5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DBD91-62D1-4AE0-B264-25C8E5384A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C3AED-E29D-4CBE-899F-E0ED0F7041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64F2D-699C-4CC3-935F-F59F59822A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23379-1F99-446C-9B5F-475DAFC57D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A0A10-8C32-4426-AD55-702A625455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056DE-F6CE-435A-9D94-C9D56AF2D7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543B1-51F1-4ECB-8707-089D44ADF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4C6B5-F746-443B-A1EE-E74B61C30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91FB6-E621-418C-9060-DD8E1B027D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D2F87-AD27-4010-A348-E1262B6BF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21B44-3956-4896-A5DD-E98C844F27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EEBFD-423F-49AD-B94D-91130AB8C9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D1A7F-5BDC-4443-B8FC-67E3474453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D34D7-ABA1-4F7F-A69D-23F41BAC0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5A5D3-ACCA-489D-87F6-F1EAEC5FB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C82A4-8FC5-4F47-ABA8-C330BCABA2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73A33-EF17-4FE6-BB41-38C489759D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2FB42-3FFC-4B93-BB53-720E18DC4B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D7FEC-FEAE-4F65-93DF-86B249130A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2A76-DE0B-4572-95ED-C5A0CA1395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C641D-DD2D-4DEB-B725-662B1B7A31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3363B-1775-4F8E-9594-9C4188686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D8ACF7-DC66-463B-896F-C48AA358BA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617FA-EA3E-4E28-87F5-9B03103700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65672-2A43-4590-A631-CEEF5A31CE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62068-C91D-4EC5-82E0-5F6E4CCA7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442CD-B965-46D0-8F5F-062126DC19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1276E-9688-47B0-A45D-BCC7FB89CE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549C5-80CC-4162-9E4A-F918F293A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E5C09-6871-4208-9C09-999B484A53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E479B-2CB3-4CBF-BF24-94826B5F1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C7C0B-30A6-446D-A344-B74A61F6AC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6C458-758E-4B99-8241-0B9CF1EF4F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22084-913C-4C72-8C4B-550704C91B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75562-2764-47DC-902E-E2DE547845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2D8E9-9A5E-4E22-973E-21023F866F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79716-7A57-4A3B-BE6B-74E20469C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7DE8D-C721-48BE-910B-008D7AB03D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639D1-9C3D-43E9-A640-A9277A08BC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20C86-37BE-464B-A268-56CC069F0B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0638B-05DF-4A12-9538-27DB4F5DA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D95A8-4930-4488-9889-3327DA042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E3956-FFDC-4C28-8394-404EB2E92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135A5-4694-4CA9-A943-13AECCCD51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7AC06-18FD-4694-A11F-D2EF17D48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6DFE9-B723-423D-A1E5-69D3E7BC3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B0B35-21F0-4376-8B4E-E7F38D864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9298B-755E-49D4-A0C9-5FCF772634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C535B-E173-47BD-9E3C-9F9F04132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28514-CCAD-4665-9CE8-074308CC7B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4A44-443F-498A-951F-33DBF46669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CAFA9-0BEC-499E-9F37-2F5D0F8E98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D41E-2CEF-44A5-8AA0-6B01552F2C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BA1EE-841B-4A78-8648-64C7B51449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1D03-2DD0-4773-9091-EA358A9B46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3BA0C-3AFC-445D-921A-9A6D81AB37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A1F31-3B32-45C2-AC7C-446EBA38A0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3343C-D7FD-472A-933C-0D8EF1F208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727F2-2939-4FDD-9C41-ED9B832183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B551F4-0BAB-4C26-93DD-D3B8A27F27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C0CD1-B153-4157-A8F5-A1D099B90C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47111-08A3-42CD-80F4-BD3D5E915D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BF8EA-F990-4AA5-9683-AD87055586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1C41F-B438-4D18-B0E7-2B8EA9AFEB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1A114-8BC5-47AF-883A-6424E0F08A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7FD9E-5E7A-4F94-A331-AAB324FEA0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A26C2-F911-4A28-A36A-2AB9B973E2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6B45E-3097-4FFC-A3B8-15B0D19A79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C1E24-C871-4858-B348-A3B92898B4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32E17-B5A4-435B-ABB2-E07C8BE23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7F821-806D-4488-A16C-6FE4A72FA4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BDB52-CBD1-474B-A72F-D5893EEB6F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41FC1-A1D9-4F33-87F1-CFE85F66BF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2246C-FE34-4D43-A06D-17D71DA236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63905-CFB8-41ED-A373-167F9178E3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D4AAC-65D1-41A2-9F1F-1FC81A135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45CB5-3D57-4758-A437-537FAAB5C6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24BB-A5F5-4F32-9E59-C91377D02B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B800-F9BA-4883-AC5E-4691EBB367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92F14-207D-4E73-B20E-8E47F5FD23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323C8-3CD7-4C1A-B9C0-F98C05C27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60299-13A8-4118-9890-1EE4825D42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06888-6A8F-48A9-B04D-318DDC5F63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5D099-49A6-4D10-A5EE-1EC2CDB1E0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92C169-6BCE-4D5B-BEF3-CFC45BFA73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71ADF-8D00-4F5C-9611-4586CC1225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3F99A-D23B-4FD3-BAAB-090A1238E4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FBDD92-F301-435C-85DD-916AF120F9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B9C1E-3D51-4B9E-8F55-27B0A39C8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A9991-9D49-4B2E-9B24-AD8E2ACF74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FA939-3A2E-4EF4-A239-9464617451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3404D-3700-4CC4-9E20-A9FCEC83E4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0D410-54D9-4C7C-BFBC-F9206B957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CAA4D-CA60-49A7-9F95-4D153C5ED0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CE047-D0D5-4B88-A732-CE9063B38F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4B9A7-0DC6-46EC-88D1-8EFA85FD3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48F6A-5A31-4A0D-8D51-3F09A0787F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3DDA8-DAF5-4F05-8CFF-8B18FF5C92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48D22-F2A8-49D3-899B-424D2D1A6E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54C0DC-B35A-4E9A-B739-4BA4030A0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2484E-9F29-4E8D-BE32-5E7F061FF8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1356-5743-47C3-AB71-50B6A83136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AAB0A-4EA6-4624-82AF-83CB6BD8D9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3C7BA-5DAF-4518-976A-FDD1693AF7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9ECA1-AB43-4353-81A0-D978971E0C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088767-07AE-412C-8C13-B8CFFAA0C7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2B2F5-ADD9-4EDE-84D7-9D2099420B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47F08-1935-4BD6-BB84-6C89415202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908B0-5EF9-41C5-B726-BF8FAACD0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67FAC-A69D-48FD-94A3-1769DB99A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3A42D-3A3A-4D5C-90D6-2FA036C7C2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64E39E-0296-49AF-970D-1FEE7F4EFF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D8D5B-A889-4D67-88D8-AC58BEC0F0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C4D13-B1E1-481C-B1D3-4E0965D54C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E7450-C6FE-4D37-9DEB-17BB624B14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FEFED-277F-42F7-8F78-40D1F973B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17EB2-14CB-4181-9873-7F6855D94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38663-27EB-4596-AAB8-4D24F4E30F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E4C7C-0D9F-4456-A9A7-9132DD6310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E4923-AEEB-48EE-B104-4BE287F91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C2347-0EC1-4259-ADF2-B347BA38CB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14AED-B74A-420C-B880-3ECA5130D3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2D2A9-1DE6-4503-B5EC-DCD5AB45FB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BF854-794F-42D1-A4B3-B3FD46C84F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614A8-B06B-4769-BC17-9A73E5853D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262A9-5819-4425-ABE1-E81CAAC30F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42574-34FE-4BA3-BF91-639F955BD7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F3233-37F7-48F4-A2EA-C0A3B172F5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9B38C-03C8-4BF6-B01F-3C8D60D57A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7B7AC-DECA-4B2C-838E-D68DAB5D23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8C497-098D-473B-B5C4-B8435F7108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3C560-B056-4225-ABFD-4D6FB9DA3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5AA7F-ABD0-4819-A649-90BE6A3692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7A4C4-8D84-4A7E-9CE2-62D0330BF3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91EDD-4C6B-4F22-9BF9-A20E2C7D89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9823B-1DC3-42F5-BB54-DF06F957DF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CF13D-F407-4BC5-B696-DFCF50C5AA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11650-CD2D-4F5C-B312-41C5A02F46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18249-5884-4F9E-AA9D-8B349D01D8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9770B-E629-4370-9B0A-812E9DA23B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0E283-C93F-418E-B567-4466F0D85A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DD860-91EF-4E1D-9AC9-C979E5440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1D36E-E7B4-4444-8ECD-7C55540541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CCCE3-EDF9-410B-93CC-83CBFBA89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A5031-D649-4B3A-9EBB-E99D8A16A5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ABAE2-C5F1-4709-BEC4-BF4D38028D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BD4EF-AFF8-46F7-BD8D-E40053DBA2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C79C4-5C2C-476F-A96E-3BCD9EC953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ECE2B-2BDD-490C-A4A2-26CBB0D5D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A7DF4-53E7-46C1-AC76-D2B900763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6B656-84A2-4B67-B298-AA28A49735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3E3FD-8C35-480F-85EF-24FE6B16D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FE6D7-4FD3-41D4-A86C-9380B73F1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562A0-16F4-4057-96C7-9D84DD89F1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D81C2-17CD-4339-B5F3-A4352FAD24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2B255-E151-4BC1-A8B6-5443B6015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A8304-F36E-47C6-B030-653F61B7D6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88929-2634-4228-9C7B-82DAC9C512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1A3BD-C17D-47EF-AD37-70BEEC78B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809C3-E2E9-4BFD-A128-FFEEAEEC83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4E79D-CA38-4A0C-BDC8-13A8957B23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A3664C-06DC-4A1B-95E9-40F9DFB085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E0300-C832-417A-88C2-8BA4E427E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38AA3-297A-4915-873E-513E339CB3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4551E-B21D-4F27-BAA9-262FCC779A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77AB8-A6FD-4DDD-8CBB-57D08E7054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30D6A-29C2-4144-9FF3-275C112169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399E4-3A45-4C3D-ABF3-C07CE022D0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1FC4E-851B-4511-BA60-49FAF33C24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DCE17-D6C9-4E40-97F5-C2EBA2BC79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67EB-030B-4ACA-88D4-20D2AFE197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D4700-4AD2-44FC-989A-E19D420CF4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0FD84-3109-41A8-BF7B-244677AA2E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15F388-38A7-49D6-A14D-0F0627EFE6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31F68-C6D3-413A-B861-7B5C9489F1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278B4-B78A-4707-9B83-1617FC6D80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0C10A-9910-43A7-8F36-3C002D2D1D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0889B-D93B-4BD3-8E9E-62FE189FC5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01CC-CE01-4E13-B41E-48B3329D5E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682E8-D03E-47BE-ACB2-F177248034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BB4CC-D5B9-4F21-A88F-B5382DE9AF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F2FBC-6F22-4465-8C0C-4849FB63B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D5CBD-21F4-44A9-B375-EE7E6F38FB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2D8F3-A435-40B4-8402-BC7CB6C5EC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DBD1A-2551-466A-BF38-1044E28F63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0EC56-3593-4595-A754-40DDC982BE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615A5-A5A7-44C7-93C5-139D17CE99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4352C-CE06-4D14-942D-F95644E05E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B9961-A14C-487A-9794-E6456E772E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46D6C-55D9-4741-8F75-54925A1966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4EA93-E534-40CA-93AE-6BD595DD3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4A884-E9B5-4A94-B742-47A6867159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85552-9702-4883-90E9-E5ECEA2DA5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EC767-2699-4F3C-9061-E81A4CE25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EB2BF-14A0-4AE0-ADE8-D88A163B8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E9C3-A514-4680-BCCE-9BC2BC191D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6041B-5FCE-4E95-8E1B-FF78177FB9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CBFBE-F604-4ED8-8F2C-13A3B58816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6F83A-592F-4E76-B9EA-41378BF11D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E32DE-096C-4B17-871A-3C875B8CFE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4FDB5-E14A-4BD0-85FB-8BC40C4F3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E1665-8B7E-4519-A13E-0E9308E6B2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1B1A9-BEA6-41E8-BB0C-302286324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AC386-F648-4709-9BEB-EFC5A37A76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593FC-CEBF-4553-82FC-0A93C5723C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59FA0-E9AF-4CDB-A077-C645B7F26E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AF20-9C09-44AA-B889-93C6D1A48A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2817D-C064-4C67-ADB5-8666EEFD95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9DA02-DEE0-4698-92B0-051D5A9A9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2DE33-610A-4AA9-B282-EF5BEA5D70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003E2-68A6-4B72-8B1F-2AC4E7828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CC0A0-F0ED-4C39-BC5F-8758739723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885BB-E577-4D98-AB7F-F2FC1F1A2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EE16E-A69F-4B33-A912-03DA928CD5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B71DC-905C-4B5A-B0AF-B2875605F2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DD39C-BF78-4D32-AC89-E4D2C7E4CB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582DA-4FDA-4E4D-94F8-0E33B95DE1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FCA6C-C934-4CB5-B994-D321B8B2F3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563E2-344B-42CA-83A7-637FCD34E0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DF19-1F93-43BA-96DC-E08F84A0DF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3CBEF-8B00-419F-B9A6-076588E3CA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89D67-DECE-476A-A505-891A07D37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D978A-03B2-4475-882D-3AC58E3FB2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6C3F17-61BB-429B-95E6-78CCA7BCA6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55B98-8A2D-49BA-A76C-01E5D36D7E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40BC-FE6E-4687-8CDD-921738765A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29630-63D3-4F49-AE92-ACA369B61A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AE6DD-725C-4E54-8BC5-52F9636183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5B6D2-2988-45F7-8F85-5BDAD7B77F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A8EBC-2C8F-44D9-81D6-A48D89DDD4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B3ACC-F75A-4EC4-9FAF-400D61872E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D77DA-2820-43EA-A4EC-19982E881F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DA638-D815-4F19-AECB-96EDAC3E8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FE896-600A-4ED9-A523-A6B757E18A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33FF3-83F7-4D26-A9B4-9CCB7052DA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32354-18E1-4BBC-A3F4-8F8616834D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D9C60-C894-4490-AF6A-FBC3EADC54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A0B09-2ADE-45AC-BA9B-5FBE21CD49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9FDB6-7BAD-4A50-80B1-98BD065E5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57298-081C-4B77-9314-90F066EA0B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D54E3-5678-4F8A-B68C-F1B5C1C5E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D0325-DACD-4AFA-A4FA-62DF56819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1C8A-4869-42A0-8DD9-7AD22EBF8D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E3D12-327F-45E0-B568-A9DD5AECD5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9DCD2-8803-4F7A-B73E-817F75EB7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79BC3-2B12-419B-B0B5-49FF1A955D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E58E8-90F2-4055-B469-3FEC39331C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BE802-B2DE-4ED2-9DE8-18349D67E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4426E-9662-4652-9BE2-DC9A2EF0F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AE673D-D3FB-4A9A-A521-66B7331486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2B8EB5-F763-44A3-AF44-EA856DD358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4FE5E-E618-466E-8F9C-ABFDEF8160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61460-BEA5-4925-A943-E6C504AD07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AA511-F909-494F-A871-F5488EBB57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73BBD-6961-4CBF-B103-41D608E8C6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044D4-4270-4947-8B10-EF7F4B9946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F6A53-6D42-4087-B71B-BA85F649E3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339A-11A6-40FE-9F36-8683387128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B12FD-93D9-4615-BF72-8DD31223EF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1DD64-F607-4A2F-A72E-379AED2651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A68E1-9969-41B3-BE82-FC17F2F99E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BE70D-4E00-402F-8603-B8C4BB19DA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164B6-9381-4FCB-A63B-3215250BCA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39F14-5403-4984-8E8F-538F483D5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12332-96FF-4550-BA94-C281D34289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6985B-77A2-4BA2-A9B2-74C1CAAA3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F0FCD-D79E-4C0A-9C3B-6F30A452D0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1A927-8480-4BC7-8AA7-E90008DF3B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B2F53F-217F-4A5A-B349-607B3962F8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7261E-3EE0-4AA3-BE01-670CB1DA55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E5832-35C6-4F1A-A769-9AF9A30BBC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FE206-552F-4941-9885-EF5E94050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A2AB1-07D5-4524-9AF9-5CA33A987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D37DD-029D-4199-8BEC-2A579C6BDC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AEE64-E0AF-4829-8EC2-510ED8BEC1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9585C-3556-4E81-902A-EF5B05C4BB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98494-DBF4-40D6-80B5-59D00978AA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97671-260B-4B5E-B20C-6895B5D46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B3651-2DB2-4C90-A310-491871C2D7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107E8-A6FD-451D-B7E1-09EDBE7D9F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BA883-4E8F-4574-B845-BC9AF26DDF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5A241-852A-479F-B35C-4B5120B218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DCBF8-5CD5-4AC1-A19B-3BC45244B2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011B-C667-443F-92CC-457345F0BA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3FE0F-A5C2-4DAF-8230-76A162584B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F7036-28B6-48F4-9964-8455514588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D946F-F1E1-4DF7-8B60-73F162725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BF07F-D2D3-44DD-A144-7BD26217D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51737-D621-4D3F-8CC5-0FEF7AB11C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0B335-981C-4D2B-81C4-46B425842E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711E6-C17A-446D-A297-6B27649151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73ABF-FE8F-46A1-BC92-81BFCC2CE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6025E-C0CA-4B2F-99B8-61A70384CE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0C5EF-596C-4442-AF11-BF21E33AEA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8DA44-1E92-4A8C-AE99-E4314085C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C3F6A-DFBA-4A50-8D0E-8A3D082ADE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EBA2B-7A50-4160-87D0-00BEAE52CC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FBA6E-9DA5-4B37-B427-3695BD52C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6241A-EB59-4C59-93C9-ABC6EC3822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F0211-E436-45DA-A895-0CB42805D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97838-D916-4774-A6B9-1E6AB56A59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A2660-B6CC-46C0-885F-265C808B3E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AB97B8-DA06-4720-8446-181457B00C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ED299-5CC0-4329-970E-A251A6A501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D59E1-7EEB-439A-8CB6-436F84BDAB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EC590-052B-4B2F-ACAF-8DED65C089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74F82-39FF-4418-AEF1-5581936ACC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120D-BB61-4A7C-9313-F3DE319153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07A04-713D-4BA9-BD94-9054F117FE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599B-0C8B-4E84-A797-B9BEB99416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84437-B168-437C-9EF6-3DADAAB0B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DC125-B93A-4C6A-9721-CA05FE3274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87F06-D1B4-4F3D-8B58-5CED77FEA9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11159-5275-4CD2-A417-834590935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75880-B4D9-4D1E-BA12-80121C00C5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3C358-BE10-4599-AA70-F858971FF2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191BB-E411-459E-8567-2CFDA47FA0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3A8F8-5EF0-4308-924A-823DD13AD2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47371-6FD6-465B-BA53-056514A02D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34EF6-1D17-429E-AAAB-F9536B4613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F4AC4-6960-4BCB-BB67-064C1EC245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09824-4B29-4787-AD12-A9FC22DDD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587AC-8D34-40A8-BA85-556EDB3A45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C93DA-4DD7-4B3F-B7FD-4C07CEFF75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615C0-47EF-47D1-B6FF-F900EA1463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7FAB0-44A6-47FF-9B28-5866894FA0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998F1-2103-47E6-84F7-E1E90918F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8CDE1-0E5B-4818-991A-4D306B21E0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0127C-B8F4-4306-A00B-866676819A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277C6-6619-418B-A781-C2894C5048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04887-5A6B-4269-BCD1-EDDF9B4BA9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B19BE-615C-47C7-B5A8-DE04554C5B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78EE-7142-4C87-9B1F-ED260EB81C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C612E-8164-43E4-AB5A-C4F450780D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3D23DA-A5BD-4D78-A934-F53F8157D7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18483-C5FF-49C0-A9EF-5F64CB740F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937F7-E508-4621-B04A-A3ED935EBA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4D463-AAA4-4E97-842C-824681C75A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AA70A-8569-408E-98E4-8C91640086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0022E-2C4E-4CD6-898D-8DAF5EDE81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D9016-CC68-48D4-AA3E-609431BF39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86DB4-CA89-42A2-93D8-BF7E7F2576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D2F78-5629-4623-A4DA-F1AAFE711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F964E-C0FA-4F6B-844E-CC6725289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A2C731-5AB8-4C7E-A84C-E40B471169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DF0B45-B8C6-435E-9FB7-9684899417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110E1A-9D2B-4BBA-98CF-60922F6B87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B15BA-2575-4DEE-A726-33302FCA81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A6BE1-731A-4F1E-A975-18F264D10E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6C6FE-7077-457A-B5F7-9203E29984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F3502-0EF4-4BE9-AA15-B123F97030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7569B-9192-456A-9675-9E7DC59A0C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AFA9D-B7FA-4F0B-9828-79B55A7B96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DCD5E-5920-4ED0-B420-92E98135D5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279BF-8B05-4D72-8BE5-1163209BB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497FF-97D4-41F8-9428-4163F7611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46042-8A00-452A-AA92-D832A803D8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F0CC6-4B22-4576-B636-3C808E8EF6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C046E-F633-479C-A3E1-71B83D8C1A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3E2BC-6594-4862-9A07-1E00ADB780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EDFF-F076-4DF7-83C8-5071C7ED9C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F5979-7DF2-447A-80D4-7BB404931D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5E214-F22C-4586-B011-AD4A361135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CEAA1-407F-4DE7-A5EB-C92C21A8D8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B5BBB-2071-4EDB-A071-F7F90BC84E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FAD67-AC26-43F6-A016-815DE283F5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AF2C0-4FFD-4259-913B-CD37F5A229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C99B9-E39F-4106-9665-6D480B4B32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4920D-2107-46D8-AECB-FF71A3700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1FB0A-DF66-42DB-9BAF-C0EC6852B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50031-C332-4293-A98D-C8F639D0CE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BA387-2897-436B-AEA9-6D3D02E2F7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D6EC-D52A-401E-B9A3-4C4A04BA6E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BAC84-F470-4B51-93CA-435FBCE10F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132CB-152F-493D-8A29-713F110F4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93276-D1B7-4522-AD52-6BB9C43E9A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B74B7-4C22-455C-9E7A-82A7F71574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3031B-D77B-4B24-925C-5152F1C903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D08CFF-12A4-41B7-9260-BB62E7F602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C00AD5-7969-4561-947F-3B2B18820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C58D4-E426-448E-9F80-00BC9CF41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D9C08-3ED0-4F90-AD7B-658340C54A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159A4-7FD9-4107-A191-93621A73B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1C458-DAB5-4C76-9537-0D96D0E591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AA4FA-A35C-4002-942D-B6237631DF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DC486-326F-4A92-8DC0-F84F81D4D0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28474-A59F-4A33-9A8D-CC80B6C875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0E081-82E4-4B4C-95CD-8DFCA4471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E1EEB-25D4-4D1E-BCCF-D3299A14DD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5B421-B6C5-4106-A4D6-2758CD05F9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979303-B1A1-4681-88F0-840C782C7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3B739-AB22-4287-B729-283160D1F3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A6F87-9A6B-4BA1-A034-1255306A7F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5C04-BF46-42CD-949C-2DDCB3DBE8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A2AE9-CA9B-4305-935D-A933FB0402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5A833-7A93-485F-93C9-F775F37557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EA9DF-10FB-4270-9F9C-90952EB577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33538-F381-4CB0-A262-8A68FC2FC3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CED41-F41E-47D5-9143-FCBC469C0B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626E3-CD3C-4E81-8CF6-5C17A78EF1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E1DF9-5333-4CB4-A62D-E7FE9CE705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66D68-8014-4DD6-B802-013B79B9C1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3BD11-E5B6-42A0-A4A8-9407F1D3F4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AAA24-EAAA-47E0-BA95-4C11A02059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AB00C-8A79-42AC-ADD6-639C1F2096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AF845-7B7F-44DD-A783-D1ADAC1BC1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D7B4E-3379-4FC1-8DC2-7AE77A2742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DD960-BE13-48D0-B334-3E18352237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641BE-73CD-4AF6-9602-F054D8DCA1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792AD-E59D-4AD7-9430-2B094E782F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52C5-B7EC-4B97-9D90-F4EAD74F9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F8FF2-ABC0-4458-8106-8BB52F4B68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11F8F-3C0E-4CA0-BB58-A0798C21E1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3A13E-5C2C-4458-B0DF-32B83BA9AE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9DFF3-4AAE-4C87-9ABA-47AF1215E7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D2428-5530-424D-896B-06BA9B0058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E179F-6DEB-42E3-ABA1-8FE04CE4A1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172B7-FE05-45A1-88DC-807DB1741B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C244F-5430-4D00-A1A6-66278ECDD1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A1E97-C7BA-49D4-8F9A-330FB871F0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67B65-5F5F-4A4A-B112-B2F90B9E2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550B2-4EB2-44B0-8422-72CCA3F24D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DBDC4-1AB5-437E-9455-84E324A6CF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A21064-61FF-44D8-8C33-B894E40EE2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70AD6-CCAE-4037-82AD-3F4BB77DA3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A1A85-315A-4DCD-910C-CD6DB85B17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8CC26-8AB9-46B7-806C-F34411B7DD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06D29-0BE8-4011-B998-11A547B907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63774-1ADD-47AE-AABB-A127A5FAB5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274F1-FB2F-4B09-9EAF-12BF165E5E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95C67-E66B-40C3-B9AF-A62CFA32B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79B06-164A-4DED-8268-09F5DD63BF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2BA5-3731-4259-8DA8-EF9E48A7C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F0DA4-CFEE-4434-AAA6-A71643AE56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CEAB4-C933-4698-941D-780398225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D95F4-D31D-4EDB-B47E-FFAFEAB922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F36E0-16BF-44D4-B11B-0E0493B622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ABE6B4-8A86-459A-BA22-D9AB7F87A8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9B8D4-4018-477E-9940-AC917FD2F8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825F2-2D6F-4CED-B672-9515EA90C9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F5A00-0E2C-4DF4-A42C-BB1239083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9881E-E71E-4060-A695-5E2F42AF40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345A7-DFE7-49A5-9B19-6FA7C61F17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68A16-DC97-4A8A-93EF-92AFD534B0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CC2CF-14F6-4E1E-A2D4-68E28D7E87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594EF-6363-463B-930A-D2C2FF57FA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DFC53-EF40-4219-9E87-6E3B2264C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9E7CC-98E8-4992-B7A3-060C98105D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62381-D918-4898-8C54-5F69E776E5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78F95-B9FC-47A5-B952-742993A658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F230F-CB87-4941-88FA-EA48A8CC4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4E2C1-8C1C-4DF2-BADB-3EF28A3542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A58B9-1E38-4A88-99DB-D8EB5377B9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40D0C-C6FA-4DB1-9205-CBD2F20FD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E61CC-B8AC-49E5-AC79-D2FB83BA50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CB278-023B-4066-A7D1-51CC72C527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C3208-5783-4066-B4F5-F04A8141E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A01287-3482-4175-8E3D-91227B80A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DC857-6584-4C87-9C38-C02F90752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D4FA2-FA1D-4785-BEEA-07BF65927A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55C7F-A2F1-4292-9D5C-20647CCFCE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0FC9B-0DA7-4529-B6AC-4510E94260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1EFE0-596A-4C14-BB0A-213C0B1338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15A83-AAAA-4EF3-8BEC-431B838FFA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C5041-037A-4767-B32D-ABAFCA5A4A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54FBD-FBB1-4106-8388-31E7AAEDA4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5BE6E-FB08-4CB6-B715-2A952AAC97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3C4D2-30FC-45FD-B914-B02DCD43DF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2E023-CD0E-4832-A43C-26F3EE8149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CBE99-AC28-429D-9AA7-4FC13ED390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2FB5B4-A36B-4439-9128-F0AE52BB73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CE69F-1CED-40A3-8618-1DCB206ABA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E256B-7EEB-4CD7-B256-B2780B9A75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284CA-F25A-4A42-8601-661AFD0D54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03500-05B4-46D6-BA07-A37A5A6A50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FE851-E983-4229-A1FB-23941080E1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E92A8-8A19-4C66-8D37-06A77D9C5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94C5-D148-4004-AE81-476D034C5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07E8A-DB3A-4F63-8826-1DADC7AB53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CCC64-9CFB-41E6-B24C-FAD8EAEE6F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3AFDC-2E43-4849-A0C3-781E1D4250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6D01-3CE1-447A-B5A0-54A64E63A3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4FE74-0420-498D-9CD5-0DE00354A4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1F4C1-2B2F-4CCA-BCD3-196A1D3F0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0D2E7D-10CE-4010-9E2A-46339D7FB5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E790D-4EBD-41F9-B8F5-C95422DEFC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719D-82E0-41D1-83EE-C725331575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194DE-FD9F-4BF4-A0BF-8370A523B7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5941A-9E25-4AAD-911D-484399562D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EF802-B644-4B45-8140-EC5DCB52C0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3D7A5-9DAA-49B0-BCF6-6C3105895E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BD93C-3235-4386-817D-C0D4827962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D0987-7219-46E5-9967-85F0EC3B3B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7CF67-9A8A-4991-A9B0-055FE8A8F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EFE4B-F9FB-421C-AA19-8CCFA705A8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2FDE2-0BA3-4876-A59E-10869D13AB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39ABE-4690-4868-B535-B80B6AB8D3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439B9-E628-4498-B6F4-3DCE71D6F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2B3B7-AF92-4359-9850-34E4EEFE68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5D2688-3600-4A24-A941-F0B43FD4D4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2DDA4-B649-44E6-8567-CB2F811077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8532F-EACD-4467-ACA1-66AC718C70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27FB4-9F8E-43BD-B974-93D177960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70A01-E845-423D-8F19-E69675B8C9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042A4-548A-4005-96F0-82775161B7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87B37-1FC5-407D-A5EA-D636D2726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6B9B8-C59A-4DD8-B371-CF9768B4A9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BA26F-CBB1-4F34-8114-6EDE895AD1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466CD-A724-40E6-A9C7-67B47D66D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7550A-FA1C-428F-AB9B-FC458B9669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D1DCB-18A4-485E-9F3E-7786B0D718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FD236-3C5D-4561-B0DF-2E64E567B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C6FDF-917D-48D9-AF0E-782D8C9DE0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7C1E3-2444-4E33-9DFC-AC6F746057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474B9-5DC0-45E4-BA23-5646366E9F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9D4D6-6400-4CEF-8CE7-CD5321D5B7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2D715-5C2D-4DE0-9CF5-2065BDDF25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D73F8-F2DF-4DFE-8EDF-27A3B5DB08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524B1-EFF8-49C0-9481-9F1CE15AD3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8DE44-4152-4A1E-BCB2-C8D0CEBABC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F7A0A-4AFC-4C83-A951-C146A5553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684AD-D5FF-47D4-8853-B1AD60FCB6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B9D6B-1663-42AA-9C39-EC947A309A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3E036-AB00-4C96-B84B-64CEDFC33C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7F960-CDCA-4686-A675-1BC25E68C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754BE-8D8E-482E-88E6-FF64CA6A2D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E495A-B44B-4B74-BB86-3BC54077A5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6B2B7-E53C-4142-8B86-7CFB4C15B2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DD43C-C241-41BA-9B58-D67D36FEB9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4A53DB-F549-4F79-BC56-2E9F93540A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A1E9F-07E4-4CB9-AC8B-0EDBC78F9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3DC6-6467-47F7-B6A5-0FE55406FB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42AB4-63AA-41F6-9147-2123159DC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7B3EE4-4216-4883-B0C3-2FCB161C75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0AEB1-5FCE-4892-ADE5-0A1F0B9991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6D65C-A288-4AD4-B22C-24D4E77586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4D930-D31D-468E-9D4F-077826DC15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DEF2C-2C1E-4A68-9542-BC0A80D48A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2283B-D295-455A-8E8C-147B074157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20C2F-2B0A-4DBB-BD48-DA8821AEE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8F35D-3100-47EC-9292-07FBDA11FD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161B0-F697-4B17-99D6-3FA13BBB9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71EE3-EEA2-485F-8DA0-2727FF5A3C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A30F40-14FA-4775-AA89-A4D8AC9168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6B3B7-179A-4D08-9044-1F9AABBC69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4337F-E3AC-4494-8F67-3CC64CB3FE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7340C-F641-429B-8173-6A209EF418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7A81D-7955-4821-A72B-373692728E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FD619-508A-48ED-A076-A1058A9D41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C738F-CF68-47AD-802D-75A77935C8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2129-832F-4F0D-A7EA-B51A71A57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95893-24D3-4D83-B2CE-2D3627F487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BB25B-EBC1-4A75-A137-B2BE004F3F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B9EF3-52DB-4028-AC27-D4FE34D76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C94B9-7EE0-46F6-BEEB-C91EDED64E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9C1AB-038E-4037-8CF8-021A9899A2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14ECE-1E37-4A29-87D9-DB8CEFB7C6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776AC-B1B9-4AEB-9487-253F436A14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F5EBB-405F-46E5-9B19-1BDDDCFB6B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F1E4F-A471-4A9E-BA51-5BC40F0459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CCFFA-ECAF-4AC9-80B7-888F8E298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568CD-17B3-4363-A47F-C8A5DE21B1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C3ECB-2E87-4978-B3BE-ACA26101A5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7AE11-8A8F-4D48-8139-03FCC649D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B98EB-55C5-4B3C-A4B2-845AEFD190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8E386-C3D9-42A5-BC39-37D995500A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BF50C-E685-4FDD-A28C-5B6DC331C3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CBFB1-8528-4613-9FBE-B890217C0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23383-8798-400C-9A6E-654901C087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D65BC-9075-487D-BDF0-C2E8864459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10810-390F-463F-A1D1-43DCFDF371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289E7-9A48-451A-ABE8-806CBCD46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4BFCE-BD1D-4A3D-9F7D-4D81FB59F7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065C2-E211-4E96-A948-22BDC3392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075100-37BC-4ADA-9CEA-FE1009909B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C0B32-6392-4497-A71C-4FC4FA79E3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243D9-1D2A-43D9-976C-C9072ED2A0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DEE92-CFB8-4151-ADE6-856D19C22B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0F336-D65A-46FE-8FCE-57824E4CAF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AC946-686B-48A0-8312-B628DFE31A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40652-67BB-484D-A78E-98414DD2FA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C840A-9B40-462D-8EF2-9A74FB4C7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5F569-D480-4800-BE97-61278A9DFF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CFA32-A43B-4272-93C9-28E2C8212E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B56E5-0248-4C18-955D-83B10F85B5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95A85-4537-40EE-BA78-B3E7B95404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5A5C6-7C35-44D9-B408-3C1061FF0D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18580-38A7-4AD1-9FEE-8B2EA708A1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74D81-E24C-4911-9FE9-2976206063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D7301-3A13-428D-80C4-3A014F6BFE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93B32-D3A0-4F28-9815-A4744161F6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B21E6-092C-4A10-9E75-DD48E51585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8BCAF-E163-4696-B57A-7CF3C847C6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4338C-0C8B-4818-91C0-02945D6534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3A36E-C4CF-4536-B5A9-D38923CE38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2EBE3-9428-4116-9DC1-83A1ECA49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45BB2-8E1A-4C7D-9E62-18BF50A6F4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DE19E-5A2C-4371-8DD2-D419B2D6C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20A18-8C6C-41A3-B71C-05C2E0AFC3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4E503-7396-45A1-A853-D95A0812A6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F9BA1-E861-4FCC-9B96-3CAE5333E1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30FBD-2524-454C-A3D9-ECCB90C332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28A1D-7618-4158-85F7-40AEF3E59D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0629F-5175-42C3-8F40-A9B3F87567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409C8-5599-4EC7-A379-F22AD03714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3D768-2DC5-4B17-85DC-8DFA7EFAAB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7B369-58A6-455F-AB7E-6D2B1DA255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AEC1-4F66-49FD-99E9-866634BAD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F77DC-7E0F-4A4D-AAD9-92DFB9CBF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4D26D-5B5F-4E65-81AF-9BB3276E7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C4982-B20C-4B49-AE13-66F8F05705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CC8AB-33EF-438B-AF16-2F10003146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46C44-70D9-46A9-980D-3B8DB8221C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AA208-A3A9-47C9-AE74-6917F24CCA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7EB26-9B9F-4771-981E-4C9CC98132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0B58A-92F3-4828-8CF1-F48D21D587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1FD12-272B-4887-9307-AB31BB7F16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40F8D-2AAD-478A-90FA-1B5634E0A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BAB89-17AF-412A-8811-5366DADC02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88874-0BD6-48E1-84C1-92E4ACA1EB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CF51F-63A8-4802-BCA5-1450AFA5C0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23464-D582-46CB-8D1E-B1491EC3F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8FB12-F17F-4D04-9859-23972DCB1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9E6FA-7EAD-46AE-8A45-DCFEB544DD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C298D-68A8-4C42-BE10-4D6FC5B92D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0FE845-D15B-433A-BBC6-3E4C12D46D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C56DA-0657-4F2C-AA44-A77AF8852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A845-AFD3-4A55-B293-53D6A5EC32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355ED-2079-4CA5-ADFC-FB8DFB3403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DD4F2-8B49-4110-880B-217296C4C0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74DEA-E62B-41C3-9463-BDF5B0CE5A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4030-142D-4876-A0C4-D968C1264F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30604-E87C-43D0-93BF-E85E9C3174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3D682-B0DC-4F2C-B323-377B4F92D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5C891-CDB5-46B8-93A7-4DD8A52F9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4D145-3D4A-434C-B47A-2140F1DCC7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37CF7E-9123-4749-82EA-1C0B1F7B83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A226C-F92E-4947-9C63-BDF181CB56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EBCF0-37BE-47C8-89CE-B4BD86D369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5DD99-B008-4843-8C39-7A3BE0CDDB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9BC554-4B58-46E7-9F37-FD897E9F8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D402A-EA74-4EB5-AF7C-313B08F789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E6A50-2095-44B6-847A-3FAAB5D08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8A763-C5F6-426E-80B9-BD44A44C7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6B49D-D792-4BC5-8394-9B159DD7E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AFC7A-A4D2-4FC6-AC80-41C34A48C6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E23F7-C682-496C-97D1-8A6F15B73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6657B-FA40-468B-BAD7-068E3B28FB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404F8-E9A9-4EFF-9A35-7D7377D613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8C4F7-0E31-44AE-83A3-BF41E564CA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C5AD4-3A74-4047-BE9C-631AB324A0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7FC37-19E5-4DE8-ADE0-86A00CA33F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CC584-F1B8-43B8-864E-01252F4AD5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35331-463E-4674-B7E3-C2B66996F6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C5B15-F935-4B5D-9EBA-DFACFB4BEB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5AC0E-1743-4D03-A8B3-15CBED3853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4A5FF2-31B8-4AAF-B1B9-BF70AD762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F09F6-6F81-457E-A545-99DE7C2A3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4B7AA-E4E3-4A0B-87CA-FF5B5E9134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C2C35-5206-4B8C-ACA2-E4EB5C7B4D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A11D6-FC0F-497E-A8E1-018826CF81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BD498-7CE5-40C2-904D-5F0E2C385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A6CBC2-70FB-4437-8624-DD51B80A9D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CF7F9-2EBC-4ED7-98C9-B6FE77DDA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B20BA-56AE-4855-92A5-520416B0E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C20EA-B318-42DB-B753-12C3017EA9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4BA9E-6F11-471A-BABE-74BA3DF611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44BD2-EB01-4DF6-A21B-0EEFE31F0D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75ABD-B4FA-4EE0-9DB4-B4EC7D3ABA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5AB34-7AE8-4C13-856D-2233EE642C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79F53-AF6D-40F8-ABDF-6BE442B8F2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D74F7-27F1-4BE2-ADCD-32DAC16B00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30C6F-B156-4531-B388-55DADEE149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8FB2A-8074-4840-8AA0-08D5B625F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7F137-33E6-46D8-BB7D-7C22CF8DAD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B6849-4F1E-48C6-8EFD-DB07A05492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CB38A-9A42-44E7-9488-EDDF19C5FE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5C514-82A7-4847-A74A-AC43389B1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C2A9-F65A-4318-B8BD-83095D0BB3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9C079-1002-4037-A97C-43BE2C49D7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2204C-D415-41D5-8B10-E0FBCDED6F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0E106-AD41-49E3-A8B2-850649DD64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195A1-A8A3-4AF8-8238-7822D8FFA1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4530C-8A73-4E81-ABF0-A7E86C379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EAE90-369D-4D9B-8BA3-6FF0C2E8E0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489FB-3D10-45F1-965E-A131505703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2CABE-A47D-46F8-A797-379E470D88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24CA1-6E69-4C59-BA0D-310B4F5688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7516A-A50F-47AE-B390-6D98B0B5B5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9C6F-9018-4C65-BC4E-046FFA4C9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EAAD6-554E-47F5-8355-4FD8E7468C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77699-4059-477B-9F31-EF8F9AC351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3D793-4F4D-4BD1-8E59-7DD596C5ED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D5E96-9B14-4D3D-B402-6AFF71E30A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D8790-7476-41D7-BDFB-D9CBA7BA51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99B55-19B8-4079-A98E-9A15AFB1BC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05DAF-C1AE-4B42-9B0F-5D73104AC2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069685-1ABE-46CC-903E-905ED233D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CF267-7F15-4CCC-BD3A-2AFC49303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40F07-3CF4-4311-B441-62F3E0412B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2A416-A45D-46F5-B134-39DC1E618A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0A15B-022B-4544-9F18-668E804FEE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99C3D-B0DC-4F0B-83C1-7A15E315DF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9121-6532-41E3-8451-808845E93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229F3-6461-4B69-B6AE-88DA556C2D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0B3F6-77F5-4EF3-8756-ABB2185D3F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9442B-2B23-4F61-9A60-2DA4E1F88E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AFA2D-518A-41E1-9891-7B89AEB971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50125-7178-485D-8075-199ECFB77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B335-1B5B-469A-A236-0451090BFF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F96EC-A360-4673-8E40-260F31BDE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F73E5-3DA8-4EC9-82CB-863922A829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6A8DB-66C0-4C29-A90A-28366061DB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9B749C-E33D-416E-87A0-F62F2D2121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87664-42A1-4CFD-8778-0796100B4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AC287-8FAD-40F9-9E48-896A3C9431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63FFA-19F1-4211-AAF7-29B3B872A4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E5F89-8343-4AA1-BD15-74B1A7D0F1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F5EDB224-818A-4B22-9E13-2B47E3B4B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0"/>
          <a:ext cx="4270472" cy="14859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90490</xdr:rowOff>
    </xdr:from>
    <xdr:to>
      <xdr:col>2</xdr:col>
      <xdr:colOff>2609850</xdr:colOff>
      <xdr:row>4</xdr:row>
      <xdr:rowOff>200026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0EEFFD-561E-4339-A9A1-65559FFB48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452440"/>
          <a:ext cx="3724275" cy="11953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129428</xdr:colOff>
      <xdr:row>0</xdr:row>
      <xdr:rowOff>0</xdr:rowOff>
    </xdr:from>
    <xdr:to>
      <xdr:col>3</xdr:col>
      <xdr:colOff>1783771</xdr:colOff>
      <xdr:row>4</xdr:row>
      <xdr:rowOff>126626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643C7D-FCD8-46AC-ADEA-4F3077CD40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29428" y="0"/>
          <a:ext cx="5835818" cy="1755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C9D1-A22D-495A-97BD-6689F98BE4EA}">
  <sheetPr>
    <tabColor rgb="FF92D050"/>
  </sheetPr>
  <dimension ref="A1:P338"/>
  <sheetViews>
    <sheetView topLeftCell="D1" zoomScaleNormal="100" workbookViewId="0">
      <selection activeCell="P14" sqref="P14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37" customWidth="1"/>
    <col min="4" max="4" width="35" customWidth="1"/>
    <col min="5" max="9" width="18.28515625" customWidth="1"/>
    <col min="10" max="10" width="18" customWidth="1"/>
    <col min="11" max="11" width="11" style="13"/>
    <col min="12" max="12" width="15.85546875" customWidth="1"/>
    <col min="13" max="13" width="15.7109375" customWidth="1"/>
    <col min="14" max="14" width="15" customWidth="1"/>
    <col min="15" max="15" width="18.5703125" customWidth="1"/>
  </cols>
  <sheetData>
    <row r="1" spans="1:16" s="39" customFormat="1" ht="30.75" customHeight="1" x14ac:dyDescent="0.25">
      <c r="A1" s="38"/>
      <c r="B1" s="38"/>
      <c r="C1" s="38"/>
      <c r="D1" s="38"/>
      <c r="E1" s="131" t="s">
        <v>0</v>
      </c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6" s="39" customFormat="1" ht="30.75" customHeight="1" x14ac:dyDescent="0.25">
      <c r="A2" s="38"/>
      <c r="B2" s="38"/>
      <c r="C2" s="38"/>
      <c r="D2" s="38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6" s="39" customFormat="1" ht="30.75" customHeight="1" x14ac:dyDescent="0.25">
      <c r="A3" s="38"/>
      <c r="B3" s="38"/>
      <c r="C3" s="38"/>
      <c r="D3" s="38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s="39" customFormat="1" ht="30.75" customHeight="1" x14ac:dyDescent="0.25">
      <c r="A4" s="38"/>
      <c r="B4" s="38"/>
      <c r="C4" s="38"/>
      <c r="D4" s="38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6" s="39" customFormat="1" ht="30.75" customHeight="1" x14ac:dyDescent="0.25">
      <c r="A5" s="40"/>
      <c r="B5" s="40"/>
      <c r="C5" s="38"/>
      <c r="D5" s="38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</row>
    <row r="6" spans="1:16" s="39" customFormat="1" ht="18.75" customHeight="1" thickBot="1" x14ac:dyDescent="0.3">
      <c r="A6" s="38"/>
      <c r="B6" s="38"/>
      <c r="C6" s="38"/>
      <c r="D6" s="38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pans="1:16" s="39" customFormat="1" ht="30.75" customHeight="1" x14ac:dyDescent="0.25">
      <c r="A7" s="125" t="s">
        <v>1313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7"/>
    </row>
    <row r="8" spans="1:16" s="39" customFormat="1" ht="3" customHeight="1" thickBot="1" x14ac:dyDescent="0.3">
      <c r="A8" s="128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30"/>
    </row>
    <row r="9" spans="1:16" s="39" customFormat="1" ht="30.75" customHeight="1" thickBot="1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103"/>
    </row>
    <row r="10" spans="1:16" ht="60" x14ac:dyDescent="0.25">
      <c r="A10" s="79" t="s">
        <v>1314</v>
      </c>
      <c r="B10" s="80" t="s">
        <v>3</v>
      </c>
      <c r="C10" s="81" t="s">
        <v>1315</v>
      </c>
      <c r="D10" s="82" t="s">
        <v>1316</v>
      </c>
      <c r="E10" s="83" t="s">
        <v>1317</v>
      </c>
      <c r="F10" s="83" t="s">
        <v>1318</v>
      </c>
      <c r="G10" s="84" t="s">
        <v>9</v>
      </c>
      <c r="H10" s="84" t="s">
        <v>12</v>
      </c>
      <c r="I10" s="83" t="s">
        <v>1319</v>
      </c>
      <c r="J10" s="83" t="s">
        <v>1320</v>
      </c>
      <c r="K10" s="83" t="s">
        <v>1321</v>
      </c>
      <c r="L10" s="83" t="s">
        <v>10</v>
      </c>
      <c r="M10" s="83" t="s">
        <v>1322</v>
      </c>
      <c r="N10" s="83" t="s">
        <v>1323</v>
      </c>
      <c r="O10" s="84" t="s">
        <v>14</v>
      </c>
      <c r="P10" s="85" t="s">
        <v>1324</v>
      </c>
    </row>
    <row r="11" spans="1:16" ht="33.75" customHeight="1" x14ac:dyDescent="0.25">
      <c r="A11" s="9">
        <v>1</v>
      </c>
      <c r="B11" s="59" t="s">
        <v>1325</v>
      </c>
      <c r="C11" s="9" t="s">
        <v>1326</v>
      </c>
      <c r="D11" s="9" t="s">
        <v>1327</v>
      </c>
      <c r="E11" s="36">
        <v>17500</v>
      </c>
      <c r="F11" s="36">
        <v>6000</v>
      </c>
      <c r="G11" s="36">
        <v>0</v>
      </c>
      <c r="H11" s="36"/>
      <c r="I11" s="36">
        <v>4500</v>
      </c>
      <c r="J11" s="36"/>
      <c r="K11" s="36">
        <v>375</v>
      </c>
      <c r="L11" s="36">
        <v>250</v>
      </c>
      <c r="M11" s="36">
        <v>12000</v>
      </c>
      <c r="N11" s="10">
        <f t="shared" ref="N11:N54" si="0">SUM(E11:M11)</f>
        <v>40625</v>
      </c>
      <c r="O11" s="9" t="s">
        <v>1328</v>
      </c>
      <c r="P11" s="102" t="s">
        <v>1328</v>
      </c>
    </row>
    <row r="12" spans="1:16" ht="33.75" customHeight="1" x14ac:dyDescent="0.25">
      <c r="A12" s="9">
        <v>2</v>
      </c>
      <c r="B12" s="59" t="s">
        <v>1325</v>
      </c>
      <c r="C12" s="9" t="s">
        <v>1329</v>
      </c>
      <c r="D12" s="9" t="s">
        <v>1330</v>
      </c>
      <c r="E12" s="36">
        <v>12773</v>
      </c>
      <c r="F12" s="36">
        <v>6000</v>
      </c>
      <c r="G12" s="36">
        <v>0</v>
      </c>
      <c r="H12" s="36"/>
      <c r="I12" s="36">
        <v>4000</v>
      </c>
      <c r="J12" s="36"/>
      <c r="K12" s="36">
        <v>375</v>
      </c>
      <c r="L12" s="36">
        <v>250</v>
      </c>
      <c r="M12" s="36">
        <v>12000</v>
      </c>
      <c r="N12" s="10">
        <f t="shared" si="0"/>
        <v>35398</v>
      </c>
      <c r="O12" s="9" t="s">
        <v>1328</v>
      </c>
      <c r="P12" s="102"/>
    </row>
    <row r="13" spans="1:16" ht="33.75" customHeight="1" x14ac:dyDescent="0.25">
      <c r="A13" s="9">
        <v>3</v>
      </c>
      <c r="B13" s="59" t="s">
        <v>1325</v>
      </c>
      <c r="C13" s="9" t="s">
        <v>1331</v>
      </c>
      <c r="D13" s="9" t="s">
        <v>1332</v>
      </c>
      <c r="E13" s="36">
        <v>3295</v>
      </c>
      <c r="F13" s="36">
        <v>0</v>
      </c>
      <c r="G13" s="36">
        <v>0</v>
      </c>
      <c r="H13" s="36"/>
      <c r="I13" s="36">
        <v>2000</v>
      </c>
      <c r="J13" s="36"/>
      <c r="K13" s="36">
        <v>0</v>
      </c>
      <c r="L13" s="36">
        <v>250</v>
      </c>
      <c r="M13" s="56">
        <v>0</v>
      </c>
      <c r="N13" s="10">
        <f t="shared" si="0"/>
        <v>5545</v>
      </c>
      <c r="O13" s="9" t="s">
        <v>1328</v>
      </c>
      <c r="P13" s="102">
        <v>859</v>
      </c>
    </row>
    <row r="14" spans="1:16" ht="33.75" customHeight="1" x14ac:dyDescent="0.25">
      <c r="A14" s="9">
        <v>4</v>
      </c>
      <c r="B14" s="59" t="s">
        <v>1325</v>
      </c>
      <c r="C14" s="9" t="s">
        <v>1333</v>
      </c>
      <c r="D14" s="9" t="s">
        <v>1332</v>
      </c>
      <c r="E14" s="36">
        <v>3295</v>
      </c>
      <c r="F14" s="36">
        <v>0</v>
      </c>
      <c r="G14" s="36">
        <v>0</v>
      </c>
      <c r="H14" s="36"/>
      <c r="I14" s="36">
        <v>2000</v>
      </c>
      <c r="J14" s="36"/>
      <c r="K14" s="36">
        <v>0</v>
      </c>
      <c r="L14" s="36">
        <v>250</v>
      </c>
      <c r="M14" s="56">
        <v>0</v>
      </c>
      <c r="N14" s="10">
        <f t="shared" si="0"/>
        <v>5545</v>
      </c>
      <c r="O14" s="9" t="s">
        <v>1328</v>
      </c>
      <c r="P14" s="102" t="s">
        <v>1328</v>
      </c>
    </row>
    <row r="15" spans="1:16" ht="33.75" customHeight="1" x14ac:dyDescent="0.25">
      <c r="A15" s="9">
        <v>5</v>
      </c>
      <c r="B15" s="59" t="s">
        <v>1325</v>
      </c>
      <c r="C15" s="9" t="s">
        <v>1334</v>
      </c>
      <c r="D15" s="9" t="s">
        <v>1335</v>
      </c>
      <c r="E15" s="36">
        <v>6759</v>
      </c>
      <c r="F15" s="36">
        <v>0</v>
      </c>
      <c r="G15" s="36">
        <v>0</v>
      </c>
      <c r="H15" s="36"/>
      <c r="I15" s="36">
        <v>3800</v>
      </c>
      <c r="J15" s="36"/>
      <c r="K15" s="36">
        <v>375</v>
      </c>
      <c r="L15" s="36">
        <v>250</v>
      </c>
      <c r="M15" s="56">
        <v>0</v>
      </c>
      <c r="N15" s="10">
        <f t="shared" si="0"/>
        <v>11184</v>
      </c>
      <c r="O15" s="9" t="s">
        <v>1328</v>
      </c>
      <c r="P15" s="102" t="s">
        <v>1328</v>
      </c>
    </row>
    <row r="16" spans="1:16" ht="33.75" customHeight="1" x14ac:dyDescent="0.25">
      <c r="A16" s="9">
        <v>6</v>
      </c>
      <c r="B16" s="59" t="s">
        <v>1325</v>
      </c>
      <c r="C16" s="9" t="s">
        <v>1336</v>
      </c>
      <c r="D16" s="9" t="s">
        <v>1337</v>
      </c>
      <c r="E16" s="36">
        <v>1460</v>
      </c>
      <c r="F16" s="36">
        <v>0</v>
      </c>
      <c r="G16" s="36">
        <v>35</v>
      </c>
      <c r="H16" s="36">
        <v>450</v>
      </c>
      <c r="I16" s="36">
        <v>2000</v>
      </c>
      <c r="J16" s="56">
        <v>555.04999999999995</v>
      </c>
      <c r="K16" s="36">
        <v>0</v>
      </c>
      <c r="L16" s="36">
        <v>250</v>
      </c>
      <c r="M16" s="56"/>
      <c r="N16" s="10">
        <f t="shared" si="0"/>
        <v>4750.05</v>
      </c>
      <c r="O16" s="9" t="s">
        <v>1328</v>
      </c>
      <c r="P16" s="102" t="s">
        <v>1328</v>
      </c>
    </row>
    <row r="17" spans="1:16" ht="33.75" customHeight="1" x14ac:dyDescent="0.25">
      <c r="A17" s="9">
        <v>7</v>
      </c>
      <c r="B17" s="59" t="s">
        <v>1325</v>
      </c>
      <c r="C17" s="9" t="s">
        <v>1338</v>
      </c>
      <c r="D17" s="9" t="s">
        <v>1339</v>
      </c>
      <c r="E17" s="36">
        <v>10261</v>
      </c>
      <c r="F17" s="36">
        <v>0</v>
      </c>
      <c r="G17" s="36">
        <v>0</v>
      </c>
      <c r="H17" s="36"/>
      <c r="I17" s="36">
        <v>4000</v>
      </c>
      <c r="J17" s="56">
        <v>0</v>
      </c>
      <c r="K17" s="36">
        <v>375</v>
      </c>
      <c r="L17" s="36">
        <v>250</v>
      </c>
      <c r="M17" s="56"/>
      <c r="N17" s="10">
        <f t="shared" si="0"/>
        <v>14886</v>
      </c>
      <c r="O17" s="9" t="s">
        <v>1328</v>
      </c>
      <c r="P17" s="102" t="s">
        <v>1328</v>
      </c>
    </row>
    <row r="18" spans="1:16" ht="33.75" customHeight="1" x14ac:dyDescent="0.25">
      <c r="A18" s="9">
        <v>8</v>
      </c>
      <c r="B18" s="59" t="s">
        <v>1325</v>
      </c>
      <c r="C18" s="9" t="s">
        <v>1340</v>
      </c>
      <c r="D18" s="9" t="s">
        <v>1335</v>
      </c>
      <c r="E18" s="36">
        <v>6759</v>
      </c>
      <c r="F18" s="36">
        <v>0</v>
      </c>
      <c r="G18" s="36">
        <v>0</v>
      </c>
      <c r="H18" s="36"/>
      <c r="I18" s="36">
        <v>3800</v>
      </c>
      <c r="J18" s="56">
        <v>0</v>
      </c>
      <c r="K18" s="36">
        <v>375</v>
      </c>
      <c r="L18" s="36">
        <v>250</v>
      </c>
      <c r="M18" s="56"/>
      <c r="N18" s="10">
        <f t="shared" si="0"/>
        <v>11184</v>
      </c>
      <c r="O18" s="9" t="s">
        <v>1328</v>
      </c>
      <c r="P18" s="102" t="s">
        <v>1328</v>
      </c>
    </row>
    <row r="19" spans="1:16" ht="33.75" customHeight="1" x14ac:dyDescent="0.25">
      <c r="A19" s="9">
        <v>9</v>
      </c>
      <c r="B19" s="59" t="s">
        <v>1325</v>
      </c>
      <c r="C19" s="9" t="s">
        <v>1341</v>
      </c>
      <c r="D19" s="9" t="s">
        <v>1342</v>
      </c>
      <c r="E19" s="36">
        <v>5835</v>
      </c>
      <c r="F19" s="36">
        <v>0</v>
      </c>
      <c r="G19" s="36">
        <v>0</v>
      </c>
      <c r="H19" s="36"/>
      <c r="I19" s="36">
        <v>3800</v>
      </c>
      <c r="J19" s="56">
        <v>0</v>
      </c>
      <c r="K19" s="36">
        <v>375</v>
      </c>
      <c r="L19" s="36">
        <v>250</v>
      </c>
      <c r="M19" s="56"/>
      <c r="N19" s="10">
        <f t="shared" si="0"/>
        <v>10260</v>
      </c>
      <c r="O19" s="9" t="s">
        <v>1328</v>
      </c>
      <c r="P19" s="102" t="s">
        <v>1328</v>
      </c>
    </row>
    <row r="20" spans="1:16" ht="33.75" customHeight="1" x14ac:dyDescent="0.25">
      <c r="A20" s="9">
        <v>10</v>
      </c>
      <c r="B20" s="59" t="s">
        <v>1325</v>
      </c>
      <c r="C20" s="9" t="s">
        <v>1343</v>
      </c>
      <c r="D20" s="9" t="s">
        <v>1337</v>
      </c>
      <c r="E20" s="36">
        <v>1460</v>
      </c>
      <c r="F20" s="36">
        <v>0</v>
      </c>
      <c r="G20" s="36">
        <v>35</v>
      </c>
      <c r="H20" s="36">
        <v>450</v>
      </c>
      <c r="I20" s="36">
        <v>2000</v>
      </c>
      <c r="J20" s="56">
        <v>555.04999999999995</v>
      </c>
      <c r="K20" s="36">
        <v>0</v>
      </c>
      <c r="L20" s="36">
        <v>250</v>
      </c>
      <c r="M20" s="56"/>
      <c r="N20" s="10">
        <f t="shared" si="0"/>
        <v>4750.05</v>
      </c>
      <c r="O20" s="9" t="s">
        <v>1328</v>
      </c>
      <c r="P20" s="102" t="s">
        <v>1328</v>
      </c>
    </row>
    <row r="21" spans="1:16" ht="33.75" customHeight="1" x14ac:dyDescent="0.25">
      <c r="A21" s="9">
        <v>11</v>
      </c>
      <c r="B21" s="59" t="s">
        <v>1325</v>
      </c>
      <c r="C21" s="9" t="s">
        <v>1344</v>
      </c>
      <c r="D21" s="9" t="s">
        <v>1337</v>
      </c>
      <c r="E21" s="36">
        <v>1460</v>
      </c>
      <c r="F21" s="36">
        <v>0</v>
      </c>
      <c r="G21" s="36">
        <v>35</v>
      </c>
      <c r="H21" s="36">
        <v>450</v>
      </c>
      <c r="I21" s="36">
        <v>2000</v>
      </c>
      <c r="J21" s="56">
        <v>555.04999999999995</v>
      </c>
      <c r="K21" s="36">
        <v>0</v>
      </c>
      <c r="L21" s="36">
        <v>250</v>
      </c>
      <c r="M21" s="56"/>
      <c r="N21" s="10">
        <f t="shared" si="0"/>
        <v>4750.05</v>
      </c>
      <c r="O21" s="9" t="s">
        <v>1328</v>
      </c>
      <c r="P21" s="102" t="s">
        <v>1328</v>
      </c>
    </row>
    <row r="22" spans="1:16" ht="33.75" customHeight="1" x14ac:dyDescent="0.25">
      <c r="A22" s="9">
        <v>12</v>
      </c>
      <c r="B22" s="59" t="s">
        <v>1325</v>
      </c>
      <c r="C22" s="9" t="s">
        <v>1345</v>
      </c>
      <c r="D22" s="9" t="s">
        <v>1342</v>
      </c>
      <c r="E22" s="36">
        <v>5835</v>
      </c>
      <c r="F22" s="36"/>
      <c r="G22" s="36"/>
      <c r="H22" s="36"/>
      <c r="I22" s="36">
        <v>3800</v>
      </c>
      <c r="J22" s="56"/>
      <c r="K22" s="56">
        <v>375</v>
      </c>
      <c r="L22" s="36">
        <v>250</v>
      </c>
      <c r="M22" s="56"/>
      <c r="N22" s="10">
        <f>SUM(E22:M22)</f>
        <v>10260</v>
      </c>
      <c r="O22" s="9"/>
      <c r="P22" s="102"/>
    </row>
    <row r="23" spans="1:16" ht="33.75" customHeight="1" x14ac:dyDescent="0.25">
      <c r="A23" s="9">
        <v>13</v>
      </c>
      <c r="B23" s="59" t="s">
        <v>1325</v>
      </c>
      <c r="C23" s="9" t="s">
        <v>1346</v>
      </c>
      <c r="D23" s="9" t="s">
        <v>1342</v>
      </c>
      <c r="E23" s="36">
        <v>5835</v>
      </c>
      <c r="F23" s="36">
        <v>0</v>
      </c>
      <c r="G23" s="36">
        <v>0</v>
      </c>
      <c r="H23" s="36"/>
      <c r="I23" s="36">
        <v>3800</v>
      </c>
      <c r="J23" s="56">
        <v>0</v>
      </c>
      <c r="K23" s="36">
        <v>0</v>
      </c>
      <c r="L23" s="36">
        <v>250</v>
      </c>
      <c r="M23" s="56">
        <v>0</v>
      </c>
      <c r="N23" s="10">
        <f t="shared" si="0"/>
        <v>9885</v>
      </c>
      <c r="O23" s="9" t="s">
        <v>1328</v>
      </c>
      <c r="P23" s="102" t="s">
        <v>1328</v>
      </c>
    </row>
    <row r="24" spans="1:16" ht="33.75" customHeight="1" x14ac:dyDescent="0.25">
      <c r="A24" s="9">
        <v>14</v>
      </c>
      <c r="B24" s="59" t="s">
        <v>1325</v>
      </c>
      <c r="C24" s="9" t="s">
        <v>1347</v>
      </c>
      <c r="D24" s="9" t="s">
        <v>1348</v>
      </c>
      <c r="E24" s="36">
        <v>2441</v>
      </c>
      <c r="F24" s="36">
        <v>0</v>
      </c>
      <c r="G24" s="36">
        <v>35</v>
      </c>
      <c r="H24" s="36">
        <v>500</v>
      </c>
      <c r="I24" s="36">
        <v>2400</v>
      </c>
      <c r="J24" s="56">
        <v>0</v>
      </c>
      <c r="K24" s="36">
        <v>0</v>
      </c>
      <c r="L24" s="36">
        <v>250</v>
      </c>
      <c r="M24" s="56">
        <v>0</v>
      </c>
      <c r="N24" s="10">
        <f t="shared" si="0"/>
        <v>5626</v>
      </c>
      <c r="O24" s="9" t="s">
        <v>1328</v>
      </c>
      <c r="P24" s="102" t="s">
        <v>1328</v>
      </c>
    </row>
    <row r="25" spans="1:16" ht="33.75" customHeight="1" x14ac:dyDescent="0.25">
      <c r="A25" s="9">
        <v>15</v>
      </c>
      <c r="B25" s="59" t="s">
        <v>1325</v>
      </c>
      <c r="C25" s="9" t="s">
        <v>1349</v>
      </c>
      <c r="D25" s="9" t="s">
        <v>1339</v>
      </c>
      <c r="E25" s="36">
        <v>10261</v>
      </c>
      <c r="F25" s="36">
        <v>0</v>
      </c>
      <c r="G25" s="36">
        <v>0</v>
      </c>
      <c r="H25" s="36"/>
      <c r="I25" s="36">
        <v>4000</v>
      </c>
      <c r="J25" s="56">
        <v>0</v>
      </c>
      <c r="K25" s="36">
        <v>375</v>
      </c>
      <c r="L25" s="36">
        <v>250</v>
      </c>
      <c r="M25" s="56">
        <v>0</v>
      </c>
      <c r="N25" s="10">
        <f t="shared" si="0"/>
        <v>14886</v>
      </c>
      <c r="O25" s="9" t="s">
        <v>1328</v>
      </c>
      <c r="P25" s="102" t="s">
        <v>1328</v>
      </c>
    </row>
    <row r="26" spans="1:16" ht="33.75" customHeight="1" x14ac:dyDescent="0.25">
      <c r="A26" s="9">
        <v>16</v>
      </c>
      <c r="B26" s="59" t="s">
        <v>1325</v>
      </c>
      <c r="C26" s="54" t="s">
        <v>1350</v>
      </c>
      <c r="D26" s="9" t="s">
        <v>1351</v>
      </c>
      <c r="E26" s="36">
        <f>8216</f>
        <v>8216</v>
      </c>
      <c r="F26" s="36">
        <v>0</v>
      </c>
      <c r="G26" s="36"/>
      <c r="H26" s="36"/>
      <c r="I26" s="36">
        <f>4000</f>
        <v>4000</v>
      </c>
      <c r="J26" s="56">
        <v>0</v>
      </c>
      <c r="K26" s="36">
        <f>375</f>
        <v>375</v>
      </c>
      <c r="L26" s="36">
        <f>250</f>
        <v>250</v>
      </c>
      <c r="M26" s="56">
        <v>0</v>
      </c>
      <c r="N26" s="10">
        <f t="shared" si="0"/>
        <v>12841</v>
      </c>
      <c r="O26" s="9" t="s">
        <v>1352</v>
      </c>
      <c r="P26" s="102" t="s">
        <v>1328</v>
      </c>
    </row>
    <row r="27" spans="1:16" ht="33.75" customHeight="1" x14ac:dyDescent="0.25">
      <c r="A27" s="9">
        <v>17</v>
      </c>
      <c r="B27" s="59" t="s">
        <v>1325</v>
      </c>
      <c r="C27" s="9" t="s">
        <v>1353</v>
      </c>
      <c r="D27" s="9" t="s">
        <v>1342</v>
      </c>
      <c r="E27" s="36">
        <v>5835</v>
      </c>
      <c r="F27" s="36">
        <v>0</v>
      </c>
      <c r="G27" s="36">
        <v>0</v>
      </c>
      <c r="H27" s="36"/>
      <c r="I27" s="36">
        <v>3800</v>
      </c>
      <c r="J27" s="56">
        <v>0</v>
      </c>
      <c r="K27" s="36">
        <v>375</v>
      </c>
      <c r="L27" s="36">
        <v>250</v>
      </c>
      <c r="M27" s="56">
        <v>0</v>
      </c>
      <c r="N27" s="10">
        <f t="shared" si="0"/>
        <v>10260</v>
      </c>
      <c r="O27" s="9" t="s">
        <v>1328</v>
      </c>
      <c r="P27" s="102" t="s">
        <v>1328</v>
      </c>
    </row>
    <row r="28" spans="1:16" ht="33.75" customHeight="1" x14ac:dyDescent="0.25">
      <c r="A28" s="9">
        <v>18</v>
      </c>
      <c r="B28" s="59" t="s">
        <v>1325</v>
      </c>
      <c r="C28" s="9" t="s">
        <v>1354</v>
      </c>
      <c r="D28" s="9" t="s">
        <v>1355</v>
      </c>
      <c r="E28" s="36">
        <v>10261</v>
      </c>
      <c r="F28" s="36">
        <v>0</v>
      </c>
      <c r="G28" s="36">
        <v>0</v>
      </c>
      <c r="H28" s="36"/>
      <c r="I28" s="36">
        <v>4000</v>
      </c>
      <c r="J28" s="56">
        <v>0</v>
      </c>
      <c r="K28" s="36">
        <v>375</v>
      </c>
      <c r="L28" s="36">
        <v>250</v>
      </c>
      <c r="M28" s="56">
        <v>0</v>
      </c>
      <c r="N28" s="10">
        <f t="shared" si="0"/>
        <v>14886</v>
      </c>
      <c r="O28" s="9" t="s">
        <v>1328</v>
      </c>
      <c r="P28" s="102" t="s">
        <v>1328</v>
      </c>
    </row>
    <row r="29" spans="1:16" ht="33.75" customHeight="1" x14ac:dyDescent="0.25">
      <c r="A29" s="9">
        <v>19</v>
      </c>
      <c r="B29" s="59" t="s">
        <v>1325</v>
      </c>
      <c r="C29" s="9" t="s">
        <v>1356</v>
      </c>
      <c r="D29" s="9" t="s">
        <v>1342</v>
      </c>
      <c r="E29" s="36">
        <v>5835</v>
      </c>
      <c r="F29" s="36">
        <v>0</v>
      </c>
      <c r="G29" s="36">
        <v>0</v>
      </c>
      <c r="H29" s="36"/>
      <c r="I29" s="36">
        <v>3800</v>
      </c>
      <c r="J29" s="56">
        <v>0</v>
      </c>
      <c r="K29" s="36">
        <v>375</v>
      </c>
      <c r="L29" s="36">
        <v>250</v>
      </c>
      <c r="M29" s="56">
        <v>0</v>
      </c>
      <c r="N29" s="10">
        <f t="shared" si="0"/>
        <v>10260</v>
      </c>
      <c r="O29" s="9" t="s">
        <v>1328</v>
      </c>
      <c r="P29" s="102" t="s">
        <v>1328</v>
      </c>
    </row>
    <row r="30" spans="1:16" ht="33.75" customHeight="1" x14ac:dyDescent="0.25">
      <c r="A30" s="9">
        <v>20</v>
      </c>
      <c r="B30" s="59" t="s">
        <v>1325</v>
      </c>
      <c r="C30" s="9" t="s">
        <v>1357</v>
      </c>
      <c r="D30" s="9" t="s">
        <v>1355</v>
      </c>
      <c r="E30" s="36">
        <v>10261</v>
      </c>
      <c r="F30" s="36">
        <v>0</v>
      </c>
      <c r="G30" s="36">
        <v>0</v>
      </c>
      <c r="H30" s="36"/>
      <c r="I30" s="36">
        <v>4000</v>
      </c>
      <c r="J30" s="56">
        <v>0</v>
      </c>
      <c r="K30" s="36">
        <v>375</v>
      </c>
      <c r="L30" s="36">
        <v>250</v>
      </c>
      <c r="M30" s="56">
        <v>0</v>
      </c>
      <c r="N30" s="10">
        <f t="shared" si="0"/>
        <v>14886</v>
      </c>
      <c r="O30" s="9" t="s">
        <v>1328</v>
      </c>
      <c r="P30" s="102" t="s">
        <v>1328</v>
      </c>
    </row>
    <row r="31" spans="1:16" ht="33.75" customHeight="1" x14ac:dyDescent="0.25">
      <c r="A31" s="9">
        <v>21</v>
      </c>
      <c r="B31" s="59" t="s">
        <v>1325</v>
      </c>
      <c r="C31" s="9" t="s">
        <v>1358</v>
      </c>
      <c r="D31" s="9" t="s">
        <v>1342</v>
      </c>
      <c r="E31" s="36">
        <v>5835</v>
      </c>
      <c r="F31" s="36">
        <v>0</v>
      </c>
      <c r="G31" s="36">
        <v>0</v>
      </c>
      <c r="H31" s="36"/>
      <c r="I31" s="36">
        <v>3800</v>
      </c>
      <c r="J31" s="56">
        <v>0</v>
      </c>
      <c r="K31" s="36">
        <v>375</v>
      </c>
      <c r="L31" s="36">
        <v>250</v>
      </c>
      <c r="M31" s="56">
        <v>0</v>
      </c>
      <c r="N31" s="10">
        <f t="shared" si="0"/>
        <v>10260</v>
      </c>
      <c r="O31" s="9" t="s">
        <v>1328</v>
      </c>
      <c r="P31" s="102" t="s">
        <v>1328</v>
      </c>
    </row>
    <row r="32" spans="1:16" ht="33.75" customHeight="1" x14ac:dyDescent="0.25">
      <c r="A32" s="9">
        <v>22</v>
      </c>
      <c r="B32" s="59" t="s">
        <v>1325</v>
      </c>
      <c r="C32" s="9" t="s">
        <v>1359</v>
      </c>
      <c r="D32" s="9" t="s">
        <v>1360</v>
      </c>
      <c r="E32" s="36">
        <v>3757</v>
      </c>
      <c r="F32" s="36">
        <v>0</v>
      </c>
      <c r="G32" s="36">
        <v>0</v>
      </c>
      <c r="H32" s="36"/>
      <c r="I32" s="36">
        <v>3000</v>
      </c>
      <c r="J32" s="56">
        <v>0</v>
      </c>
      <c r="K32" s="36">
        <v>0</v>
      </c>
      <c r="L32" s="36">
        <v>250</v>
      </c>
      <c r="M32" s="56">
        <v>0</v>
      </c>
      <c r="N32" s="10">
        <f t="shared" si="0"/>
        <v>7007</v>
      </c>
      <c r="O32" s="9" t="s">
        <v>1328</v>
      </c>
      <c r="P32" s="102" t="s">
        <v>1328</v>
      </c>
    </row>
    <row r="33" spans="1:16" ht="33.75" customHeight="1" x14ac:dyDescent="0.25">
      <c r="A33" s="9">
        <v>23</v>
      </c>
      <c r="B33" s="59" t="s">
        <v>1325</v>
      </c>
      <c r="C33" s="9" t="s">
        <v>1361</v>
      </c>
      <c r="D33" s="9" t="s">
        <v>1362</v>
      </c>
      <c r="E33" s="36">
        <v>1682</v>
      </c>
      <c r="F33" s="36">
        <v>0</v>
      </c>
      <c r="G33" s="36">
        <v>35</v>
      </c>
      <c r="H33" s="36">
        <v>450</v>
      </c>
      <c r="I33" s="36">
        <v>2000</v>
      </c>
      <c r="J33" s="56">
        <v>555.04999999999995</v>
      </c>
      <c r="K33" s="36">
        <v>0</v>
      </c>
      <c r="L33" s="36">
        <v>250</v>
      </c>
      <c r="M33" s="56"/>
      <c r="N33" s="10">
        <f t="shared" si="0"/>
        <v>4972.05</v>
      </c>
      <c r="O33" s="9" t="s">
        <v>1328</v>
      </c>
      <c r="P33" s="102" t="s">
        <v>1328</v>
      </c>
    </row>
    <row r="34" spans="1:16" ht="33.75" customHeight="1" x14ac:dyDescent="0.25">
      <c r="A34" s="9">
        <v>24</v>
      </c>
      <c r="B34" s="59" t="s">
        <v>1325</v>
      </c>
      <c r="C34" s="9" t="s">
        <v>1363</v>
      </c>
      <c r="D34" s="9" t="s">
        <v>1337</v>
      </c>
      <c r="E34" s="36">
        <v>1460</v>
      </c>
      <c r="F34" s="36">
        <v>0</v>
      </c>
      <c r="G34" s="36">
        <v>35</v>
      </c>
      <c r="H34" s="36">
        <v>450</v>
      </c>
      <c r="I34" s="36">
        <v>2000</v>
      </c>
      <c r="J34" s="56">
        <v>555.04999999999995</v>
      </c>
      <c r="K34" s="36">
        <v>0</v>
      </c>
      <c r="L34" s="36">
        <v>250</v>
      </c>
      <c r="M34" s="56"/>
      <c r="N34" s="10">
        <f t="shared" si="0"/>
        <v>4750.05</v>
      </c>
      <c r="O34" s="9" t="s">
        <v>1328</v>
      </c>
      <c r="P34" s="102" t="s">
        <v>1328</v>
      </c>
    </row>
    <row r="35" spans="1:16" ht="33.75" customHeight="1" x14ac:dyDescent="0.25">
      <c r="A35" s="9">
        <v>25</v>
      </c>
      <c r="B35" s="59" t="s">
        <v>1325</v>
      </c>
      <c r="C35" s="9" t="s">
        <v>1364</v>
      </c>
      <c r="D35" s="9" t="s">
        <v>1335</v>
      </c>
      <c r="E35" s="36">
        <v>6759</v>
      </c>
      <c r="F35" s="36">
        <v>0</v>
      </c>
      <c r="G35" s="36">
        <v>0</v>
      </c>
      <c r="H35" s="36"/>
      <c r="I35" s="36">
        <v>3800</v>
      </c>
      <c r="J35" s="56">
        <v>0</v>
      </c>
      <c r="K35" s="36">
        <v>375</v>
      </c>
      <c r="L35" s="36">
        <v>250</v>
      </c>
      <c r="M35" s="56">
        <v>0</v>
      </c>
      <c r="N35" s="10">
        <f t="shared" si="0"/>
        <v>11184</v>
      </c>
      <c r="O35" s="9" t="s">
        <v>1328</v>
      </c>
      <c r="P35" s="102">
        <v>27601.96</v>
      </c>
    </row>
    <row r="36" spans="1:16" ht="33.75" customHeight="1" x14ac:dyDescent="0.25">
      <c r="A36" s="9">
        <v>26</v>
      </c>
      <c r="B36" s="59" t="s">
        <v>1325</v>
      </c>
      <c r="C36" s="9" t="s">
        <v>1365</v>
      </c>
      <c r="D36" s="9" t="s">
        <v>1337</v>
      </c>
      <c r="E36" s="36">
        <v>1460</v>
      </c>
      <c r="F36" s="36">
        <v>0</v>
      </c>
      <c r="G36" s="36">
        <v>0</v>
      </c>
      <c r="H36" s="36">
        <v>450</v>
      </c>
      <c r="I36" s="36">
        <v>2000</v>
      </c>
      <c r="J36" s="56">
        <v>555.04999999999995</v>
      </c>
      <c r="K36" s="36">
        <v>0</v>
      </c>
      <c r="L36" s="36">
        <v>250</v>
      </c>
      <c r="M36" s="56"/>
      <c r="N36" s="10">
        <f t="shared" si="0"/>
        <v>4715.05</v>
      </c>
      <c r="O36" s="9" t="s">
        <v>1328</v>
      </c>
      <c r="P36" s="102" t="s">
        <v>1328</v>
      </c>
    </row>
    <row r="37" spans="1:16" ht="33.75" customHeight="1" x14ac:dyDescent="0.25">
      <c r="A37" s="9">
        <v>27</v>
      </c>
      <c r="B37" s="59" t="s">
        <v>1325</v>
      </c>
      <c r="C37" s="9" t="s">
        <v>1366</v>
      </c>
      <c r="D37" s="9" t="s">
        <v>1342</v>
      </c>
      <c r="E37" s="36">
        <v>5835</v>
      </c>
      <c r="F37" s="36">
        <v>0</v>
      </c>
      <c r="G37" s="36">
        <v>0</v>
      </c>
      <c r="H37" s="36"/>
      <c r="I37" s="36">
        <v>3800</v>
      </c>
      <c r="J37" s="56">
        <v>0</v>
      </c>
      <c r="K37" s="36">
        <v>375</v>
      </c>
      <c r="L37" s="36">
        <v>250</v>
      </c>
      <c r="M37" s="56">
        <v>0</v>
      </c>
      <c r="N37" s="10">
        <f t="shared" si="0"/>
        <v>10260</v>
      </c>
      <c r="O37" s="9" t="s">
        <v>1328</v>
      </c>
      <c r="P37" s="102" t="s">
        <v>1328</v>
      </c>
    </row>
    <row r="38" spans="1:16" ht="33.75" customHeight="1" x14ac:dyDescent="0.25">
      <c r="A38" s="9">
        <v>28</v>
      </c>
      <c r="B38" s="59" t="s">
        <v>1325</v>
      </c>
      <c r="C38" s="9" t="s">
        <v>1367</v>
      </c>
      <c r="D38" s="9" t="s">
        <v>1348</v>
      </c>
      <c r="E38" s="36">
        <v>2441</v>
      </c>
      <c r="F38" s="36">
        <v>0</v>
      </c>
      <c r="G38" s="36">
        <v>35</v>
      </c>
      <c r="H38" s="36">
        <v>500</v>
      </c>
      <c r="I38" s="36">
        <v>2400</v>
      </c>
      <c r="J38" s="56">
        <v>0</v>
      </c>
      <c r="K38" s="36">
        <v>0</v>
      </c>
      <c r="L38" s="36">
        <v>250</v>
      </c>
      <c r="M38" s="56">
        <v>0</v>
      </c>
      <c r="N38" s="10">
        <f t="shared" si="0"/>
        <v>5626</v>
      </c>
      <c r="O38" s="9" t="s">
        <v>1328</v>
      </c>
      <c r="P38" s="102" t="s">
        <v>1328</v>
      </c>
    </row>
    <row r="39" spans="1:16" ht="33.75" customHeight="1" x14ac:dyDescent="0.25">
      <c r="A39" s="9">
        <v>29</v>
      </c>
      <c r="B39" s="59" t="s">
        <v>1325</v>
      </c>
      <c r="C39" s="9" t="s">
        <v>1368</v>
      </c>
      <c r="D39" s="9" t="s">
        <v>1342</v>
      </c>
      <c r="E39" s="36">
        <v>5835</v>
      </c>
      <c r="F39" s="36">
        <v>0</v>
      </c>
      <c r="G39" s="36">
        <v>0</v>
      </c>
      <c r="H39" s="36"/>
      <c r="I39" s="36">
        <v>3800</v>
      </c>
      <c r="J39" s="56">
        <v>0</v>
      </c>
      <c r="K39" s="36">
        <v>375</v>
      </c>
      <c r="L39" s="36">
        <v>250</v>
      </c>
      <c r="M39" s="56">
        <v>0</v>
      </c>
      <c r="N39" s="10">
        <f t="shared" si="0"/>
        <v>10260</v>
      </c>
      <c r="O39" s="9" t="s">
        <v>1328</v>
      </c>
      <c r="P39" s="102" t="s">
        <v>1328</v>
      </c>
    </row>
    <row r="40" spans="1:16" ht="33.75" customHeight="1" x14ac:dyDescent="0.25">
      <c r="A40" s="9">
        <v>30</v>
      </c>
      <c r="B40" s="59" t="s">
        <v>1325</v>
      </c>
      <c r="C40" s="9" t="s">
        <v>1369</v>
      </c>
      <c r="D40" s="9" t="s">
        <v>1355</v>
      </c>
      <c r="E40" s="36">
        <v>10261</v>
      </c>
      <c r="F40" s="36">
        <v>0</v>
      </c>
      <c r="G40" s="36">
        <v>0</v>
      </c>
      <c r="H40" s="36"/>
      <c r="I40" s="36">
        <v>4000</v>
      </c>
      <c r="J40" s="56">
        <v>0</v>
      </c>
      <c r="K40" s="36">
        <v>375</v>
      </c>
      <c r="L40" s="36">
        <v>250</v>
      </c>
      <c r="M40" s="56">
        <v>0</v>
      </c>
      <c r="N40" s="10">
        <f t="shared" si="0"/>
        <v>14886</v>
      </c>
      <c r="O40" s="9" t="s">
        <v>1328</v>
      </c>
      <c r="P40" s="102" t="s">
        <v>1328</v>
      </c>
    </row>
    <row r="41" spans="1:16" ht="33.75" customHeight="1" x14ac:dyDescent="0.25">
      <c r="A41" s="9">
        <v>31</v>
      </c>
      <c r="B41" s="59" t="s">
        <v>1325</v>
      </c>
      <c r="C41" s="9" t="s">
        <v>1370</v>
      </c>
      <c r="D41" s="9" t="s">
        <v>1371</v>
      </c>
      <c r="E41" s="36">
        <v>1286</v>
      </c>
      <c r="F41" s="36">
        <v>1055.05</v>
      </c>
      <c r="G41" s="36">
        <v>75</v>
      </c>
      <c r="H41" s="36">
        <v>400</v>
      </c>
      <c r="I41" s="36">
        <v>1500</v>
      </c>
      <c r="J41" s="56">
        <v>0</v>
      </c>
      <c r="K41" s="36"/>
      <c r="L41" s="36">
        <v>250</v>
      </c>
      <c r="M41" s="56">
        <v>0</v>
      </c>
      <c r="N41" s="10">
        <f t="shared" si="0"/>
        <v>4566.05</v>
      </c>
      <c r="O41" s="9" t="s">
        <v>1328</v>
      </c>
      <c r="P41" s="102" t="s">
        <v>1328</v>
      </c>
    </row>
    <row r="42" spans="1:16" ht="33.75" customHeight="1" x14ac:dyDescent="0.25">
      <c r="A42" s="9">
        <v>32</v>
      </c>
      <c r="B42" s="59" t="s">
        <v>1325</v>
      </c>
      <c r="C42" s="9" t="s">
        <v>1372</v>
      </c>
      <c r="D42" s="9" t="s">
        <v>1337</v>
      </c>
      <c r="E42" s="36">
        <v>1460</v>
      </c>
      <c r="F42" s="36">
        <v>0</v>
      </c>
      <c r="G42" s="36">
        <v>35</v>
      </c>
      <c r="H42" s="36">
        <v>450</v>
      </c>
      <c r="I42" s="36">
        <v>2000</v>
      </c>
      <c r="J42" s="56">
        <v>555.04999999999995</v>
      </c>
      <c r="K42" s="36">
        <v>0</v>
      </c>
      <c r="L42" s="36">
        <v>250</v>
      </c>
      <c r="M42" s="56"/>
      <c r="N42" s="10">
        <f t="shared" si="0"/>
        <v>4750.05</v>
      </c>
      <c r="O42" s="9" t="s">
        <v>1328</v>
      </c>
      <c r="P42" s="102" t="s">
        <v>1328</v>
      </c>
    </row>
    <row r="43" spans="1:16" ht="33.75" customHeight="1" x14ac:dyDescent="0.25">
      <c r="A43" s="9">
        <v>33</v>
      </c>
      <c r="B43" s="59" t="s">
        <v>1325</v>
      </c>
      <c r="C43" s="9" t="s">
        <v>1373</v>
      </c>
      <c r="D43" s="9" t="s">
        <v>1374</v>
      </c>
      <c r="E43" s="57">
        <v>1168</v>
      </c>
      <c r="F43" s="36">
        <v>0</v>
      </c>
      <c r="G43" s="36">
        <v>50</v>
      </c>
      <c r="H43" s="36">
        <v>400</v>
      </c>
      <c r="I43" s="36">
        <v>1400</v>
      </c>
      <c r="J43" s="56">
        <v>982.6</v>
      </c>
      <c r="K43" s="57">
        <v>0</v>
      </c>
      <c r="L43" s="36">
        <v>250</v>
      </c>
      <c r="M43" s="56">
        <v>0</v>
      </c>
      <c r="N43" s="10">
        <f t="shared" si="0"/>
        <v>4250.6000000000004</v>
      </c>
      <c r="O43" s="9" t="s">
        <v>1328</v>
      </c>
      <c r="P43" s="102" t="s">
        <v>1328</v>
      </c>
    </row>
    <row r="44" spans="1:16" ht="33.75" customHeight="1" x14ac:dyDescent="0.25">
      <c r="A44" s="9">
        <v>34</v>
      </c>
      <c r="B44" s="59" t="s">
        <v>1325</v>
      </c>
      <c r="C44" s="9" t="s">
        <v>1375</v>
      </c>
      <c r="D44" s="9" t="s">
        <v>1374</v>
      </c>
      <c r="E44" s="36">
        <v>1168</v>
      </c>
      <c r="F44" s="36">
        <v>0</v>
      </c>
      <c r="G44" s="36">
        <v>50</v>
      </c>
      <c r="H44" s="36">
        <v>400</v>
      </c>
      <c r="I44" s="36">
        <v>1400</v>
      </c>
      <c r="J44" s="56">
        <v>1155.05</v>
      </c>
      <c r="K44" s="36">
        <v>0</v>
      </c>
      <c r="L44" s="36">
        <v>250</v>
      </c>
      <c r="M44" s="56"/>
      <c r="N44" s="10">
        <f t="shared" si="0"/>
        <v>4423.05</v>
      </c>
      <c r="O44" s="9" t="s">
        <v>1328</v>
      </c>
      <c r="P44" s="102" t="s">
        <v>1328</v>
      </c>
    </row>
    <row r="45" spans="1:16" ht="33.75" customHeight="1" x14ac:dyDescent="0.25">
      <c r="A45" s="9">
        <v>35</v>
      </c>
      <c r="B45" s="59" t="s">
        <v>1325</v>
      </c>
      <c r="C45" s="9" t="s">
        <v>1376</v>
      </c>
      <c r="D45" s="9" t="s">
        <v>1374</v>
      </c>
      <c r="E45" s="36">
        <v>1168</v>
      </c>
      <c r="F45" s="36">
        <v>0</v>
      </c>
      <c r="G45" s="36">
        <v>75</v>
      </c>
      <c r="H45" s="36">
        <v>400</v>
      </c>
      <c r="I45" s="36">
        <v>1400</v>
      </c>
      <c r="J45" s="56">
        <v>1155.05</v>
      </c>
      <c r="K45" s="36">
        <v>0</v>
      </c>
      <c r="L45" s="36">
        <v>250</v>
      </c>
      <c r="M45" s="56">
        <v>0</v>
      </c>
      <c r="N45" s="10">
        <f t="shared" si="0"/>
        <v>4448.05</v>
      </c>
      <c r="O45" s="9" t="s">
        <v>1328</v>
      </c>
      <c r="P45" s="102" t="s">
        <v>1328</v>
      </c>
    </row>
    <row r="46" spans="1:16" ht="33.75" customHeight="1" x14ac:dyDescent="0.25">
      <c r="A46" s="9">
        <v>36</v>
      </c>
      <c r="B46" s="59" t="s">
        <v>1325</v>
      </c>
      <c r="C46" s="9" t="s">
        <v>1377</v>
      </c>
      <c r="D46" s="9" t="s">
        <v>1374</v>
      </c>
      <c r="E46" s="36">
        <v>1168</v>
      </c>
      <c r="F46" s="36">
        <v>0</v>
      </c>
      <c r="G46" s="36">
        <v>75</v>
      </c>
      <c r="H46" s="36">
        <v>400</v>
      </c>
      <c r="I46" s="36">
        <v>1400</v>
      </c>
      <c r="J46" s="56">
        <v>1155.05</v>
      </c>
      <c r="K46" s="36">
        <v>0</v>
      </c>
      <c r="L46" s="36">
        <v>250</v>
      </c>
      <c r="M46" s="56">
        <v>0</v>
      </c>
      <c r="N46" s="10">
        <f t="shared" si="0"/>
        <v>4448.05</v>
      </c>
      <c r="O46" s="9" t="s">
        <v>1328</v>
      </c>
      <c r="P46" s="102" t="s">
        <v>1328</v>
      </c>
    </row>
    <row r="47" spans="1:16" ht="33.75" customHeight="1" x14ac:dyDescent="0.25">
      <c r="A47" s="9">
        <v>37</v>
      </c>
      <c r="B47" s="59" t="s">
        <v>1325</v>
      </c>
      <c r="C47" s="9" t="s">
        <v>1378</v>
      </c>
      <c r="D47" s="9" t="s">
        <v>1362</v>
      </c>
      <c r="E47" s="36">
        <v>1682</v>
      </c>
      <c r="F47" s="36">
        <v>0</v>
      </c>
      <c r="G47" s="36">
        <v>35</v>
      </c>
      <c r="H47" s="36">
        <v>450</v>
      </c>
      <c r="I47" s="36">
        <v>2000</v>
      </c>
      <c r="J47" s="36"/>
      <c r="K47" s="36">
        <v>0</v>
      </c>
      <c r="L47" s="36">
        <v>250</v>
      </c>
      <c r="M47" s="56">
        <v>555.04999999999995</v>
      </c>
      <c r="N47" s="10">
        <f t="shared" si="0"/>
        <v>4972.05</v>
      </c>
      <c r="O47" s="9" t="s">
        <v>1328</v>
      </c>
      <c r="P47" s="102" t="s">
        <v>1328</v>
      </c>
    </row>
    <row r="48" spans="1:16" ht="33.75" customHeight="1" x14ac:dyDescent="0.25">
      <c r="A48" s="9">
        <v>38</v>
      </c>
      <c r="B48" s="59" t="s">
        <v>1325</v>
      </c>
      <c r="C48" s="9" t="s">
        <v>1379</v>
      </c>
      <c r="D48" s="9" t="s">
        <v>1348</v>
      </c>
      <c r="E48" s="36">
        <v>2441</v>
      </c>
      <c r="F48" s="36">
        <v>0</v>
      </c>
      <c r="G48" s="36">
        <v>0</v>
      </c>
      <c r="H48" s="36">
        <v>500</v>
      </c>
      <c r="I48" s="36">
        <v>2400</v>
      </c>
      <c r="J48" s="36"/>
      <c r="K48" s="36">
        <v>0</v>
      </c>
      <c r="L48" s="36">
        <v>250</v>
      </c>
      <c r="M48" s="56">
        <v>0</v>
      </c>
      <c r="N48" s="10">
        <f t="shared" si="0"/>
        <v>5591</v>
      </c>
      <c r="O48" s="9" t="s">
        <v>1328</v>
      </c>
      <c r="P48" s="102" t="s">
        <v>1328</v>
      </c>
    </row>
    <row r="49" spans="1:16" ht="33.75" customHeight="1" x14ac:dyDescent="0.25">
      <c r="A49" s="9">
        <v>39</v>
      </c>
      <c r="B49" s="59" t="s">
        <v>1325</v>
      </c>
      <c r="C49" s="9" t="s">
        <v>1380</v>
      </c>
      <c r="D49" s="9" t="s">
        <v>1374</v>
      </c>
      <c r="E49" s="36">
        <v>1168</v>
      </c>
      <c r="F49" s="36">
        <v>0</v>
      </c>
      <c r="G49" s="36">
        <v>75</v>
      </c>
      <c r="H49" s="36">
        <v>400</v>
      </c>
      <c r="I49" s="36">
        <v>1400</v>
      </c>
      <c r="J49" s="36">
        <v>1155.05</v>
      </c>
      <c r="K49" s="36">
        <v>0</v>
      </c>
      <c r="L49" s="36">
        <v>250</v>
      </c>
      <c r="M49" s="56">
        <v>0</v>
      </c>
      <c r="N49" s="10">
        <f t="shared" si="0"/>
        <v>4448.05</v>
      </c>
      <c r="O49" s="9" t="s">
        <v>1328</v>
      </c>
      <c r="P49" s="102" t="s">
        <v>1328</v>
      </c>
    </row>
    <row r="50" spans="1:16" ht="33.75" customHeight="1" x14ac:dyDescent="0.25">
      <c r="A50" s="9">
        <v>40</v>
      </c>
      <c r="B50" s="59" t="s">
        <v>1325</v>
      </c>
      <c r="C50" s="9" t="s">
        <v>1381</v>
      </c>
      <c r="D50" s="9" t="s">
        <v>1374</v>
      </c>
      <c r="E50" s="36">
        <v>1168</v>
      </c>
      <c r="F50" s="36">
        <v>0</v>
      </c>
      <c r="G50" s="36">
        <v>50</v>
      </c>
      <c r="H50" s="36">
        <v>400</v>
      </c>
      <c r="I50" s="36">
        <v>1400</v>
      </c>
      <c r="J50" s="36">
        <v>1155.05</v>
      </c>
      <c r="K50" s="36">
        <v>0</v>
      </c>
      <c r="L50" s="36">
        <v>250</v>
      </c>
      <c r="M50" s="56">
        <v>0</v>
      </c>
      <c r="N50" s="10">
        <f t="shared" si="0"/>
        <v>4423.05</v>
      </c>
      <c r="O50" s="9" t="s">
        <v>1328</v>
      </c>
      <c r="P50" s="102" t="s">
        <v>1328</v>
      </c>
    </row>
    <row r="51" spans="1:16" ht="33.75" customHeight="1" x14ac:dyDescent="0.25">
      <c r="A51" s="9">
        <v>41</v>
      </c>
      <c r="B51" s="59" t="s">
        <v>1325</v>
      </c>
      <c r="C51" s="9" t="s">
        <v>1382</v>
      </c>
      <c r="D51" s="9" t="s">
        <v>1374</v>
      </c>
      <c r="E51" s="36">
        <v>1168</v>
      </c>
      <c r="F51" s="36">
        <v>0</v>
      </c>
      <c r="G51" s="36">
        <v>50</v>
      </c>
      <c r="H51" s="36">
        <v>400</v>
      </c>
      <c r="I51" s="36">
        <v>1400</v>
      </c>
      <c r="J51" s="36">
        <v>1155.05</v>
      </c>
      <c r="K51" s="36">
        <v>0</v>
      </c>
      <c r="L51" s="36">
        <v>250</v>
      </c>
      <c r="M51" s="56">
        <v>0</v>
      </c>
      <c r="N51" s="10">
        <f t="shared" si="0"/>
        <v>4423.05</v>
      </c>
      <c r="O51" s="9" t="s">
        <v>1328</v>
      </c>
      <c r="P51" s="102" t="s">
        <v>1328</v>
      </c>
    </row>
    <row r="52" spans="1:16" ht="33.75" customHeight="1" x14ac:dyDescent="0.25">
      <c r="A52" s="9">
        <v>42</v>
      </c>
      <c r="B52" s="59" t="s">
        <v>1325</v>
      </c>
      <c r="C52" s="54" t="s">
        <v>1383</v>
      </c>
      <c r="D52" s="9" t="s">
        <v>1374</v>
      </c>
      <c r="E52" s="36">
        <f>1168</f>
        <v>1168</v>
      </c>
      <c r="F52" s="36"/>
      <c r="G52" s="36">
        <f>35</f>
        <v>35</v>
      </c>
      <c r="H52" s="36">
        <v>400</v>
      </c>
      <c r="I52" s="36">
        <f>1400</f>
        <v>1400</v>
      </c>
      <c r="J52" s="36">
        <v>1155.05</v>
      </c>
      <c r="K52" s="36"/>
      <c r="L52" s="36">
        <f>250</f>
        <v>250</v>
      </c>
      <c r="M52" s="56"/>
      <c r="N52" s="10">
        <f t="shared" si="0"/>
        <v>4408.05</v>
      </c>
      <c r="O52" s="9"/>
      <c r="P52" s="102"/>
    </row>
    <row r="53" spans="1:16" ht="33.75" customHeight="1" x14ac:dyDescent="0.25">
      <c r="A53" s="9">
        <v>43</v>
      </c>
      <c r="B53" s="59" t="s">
        <v>1325</v>
      </c>
      <c r="C53" s="9" t="s">
        <v>1384</v>
      </c>
      <c r="D53" s="9" t="s">
        <v>1374</v>
      </c>
      <c r="E53" s="36">
        <v>1168</v>
      </c>
      <c r="F53" s="36">
        <v>0</v>
      </c>
      <c r="G53" s="36">
        <v>50</v>
      </c>
      <c r="H53" s="36">
        <v>400</v>
      </c>
      <c r="I53" s="36">
        <v>1400</v>
      </c>
      <c r="J53" s="36">
        <v>1155.05</v>
      </c>
      <c r="K53" s="36">
        <v>0</v>
      </c>
      <c r="L53" s="36">
        <v>250</v>
      </c>
      <c r="M53" s="56">
        <v>0</v>
      </c>
      <c r="N53" s="10">
        <f t="shared" si="0"/>
        <v>4423.05</v>
      </c>
      <c r="O53" s="9" t="s">
        <v>1328</v>
      </c>
      <c r="P53" s="102" t="s">
        <v>1328</v>
      </c>
    </row>
    <row r="54" spans="1:16" ht="33.75" customHeight="1" x14ac:dyDescent="0.25">
      <c r="A54" s="9">
        <v>44</v>
      </c>
      <c r="B54" s="59" t="s">
        <v>1325</v>
      </c>
      <c r="C54" s="9" t="s">
        <v>1385</v>
      </c>
      <c r="D54" s="9" t="s">
        <v>1374</v>
      </c>
      <c r="E54" s="36">
        <v>1168</v>
      </c>
      <c r="F54" s="36">
        <v>0</v>
      </c>
      <c r="G54" s="36">
        <v>75</v>
      </c>
      <c r="H54" s="36">
        <v>400</v>
      </c>
      <c r="I54" s="36">
        <v>1400</v>
      </c>
      <c r="J54" s="36">
        <v>1155.05</v>
      </c>
      <c r="K54" s="36">
        <v>0</v>
      </c>
      <c r="L54" s="36">
        <v>250</v>
      </c>
      <c r="M54" s="56">
        <v>0</v>
      </c>
      <c r="N54" s="10">
        <f t="shared" si="0"/>
        <v>4448.05</v>
      </c>
      <c r="O54" s="9" t="s">
        <v>1328</v>
      </c>
      <c r="P54" s="102" t="s">
        <v>1328</v>
      </c>
    </row>
    <row r="55" spans="1:16" ht="33.75" customHeight="1" x14ac:dyDescent="0.25">
      <c r="A55" s="9">
        <v>45</v>
      </c>
      <c r="B55" s="59" t="s">
        <v>1325</v>
      </c>
      <c r="C55" s="9" t="s">
        <v>1386</v>
      </c>
      <c r="D55" s="9" t="s">
        <v>1374</v>
      </c>
      <c r="E55" s="36">
        <v>1168</v>
      </c>
      <c r="F55" s="36"/>
      <c r="G55" s="36">
        <v>75</v>
      </c>
      <c r="H55" s="36">
        <v>400</v>
      </c>
      <c r="I55" s="36">
        <v>1400</v>
      </c>
      <c r="J55" s="36">
        <v>1155.05</v>
      </c>
      <c r="K55" s="36"/>
      <c r="L55" s="36">
        <v>250</v>
      </c>
      <c r="M55" s="56"/>
      <c r="N55" s="10">
        <f>SUM(E55:L55)</f>
        <v>4448.05</v>
      </c>
      <c r="O55" s="9"/>
      <c r="P55" s="102"/>
    </row>
    <row r="56" spans="1:16" ht="33.75" customHeight="1" x14ac:dyDescent="0.25">
      <c r="A56" s="9">
        <v>46</v>
      </c>
      <c r="B56" s="59" t="s">
        <v>1325</v>
      </c>
      <c r="C56" s="9" t="s">
        <v>1387</v>
      </c>
      <c r="D56" s="9" t="s">
        <v>1374</v>
      </c>
      <c r="E56" s="36">
        <v>1168</v>
      </c>
      <c r="F56" s="36">
        <v>0</v>
      </c>
      <c r="G56" s="36">
        <v>75</v>
      </c>
      <c r="H56" s="36">
        <v>400</v>
      </c>
      <c r="I56" s="36">
        <v>1400</v>
      </c>
      <c r="J56" s="36">
        <v>1155.05</v>
      </c>
      <c r="K56" s="36">
        <v>0</v>
      </c>
      <c r="L56" s="36">
        <v>250</v>
      </c>
      <c r="M56" s="56">
        <v>0</v>
      </c>
      <c r="N56" s="10">
        <f t="shared" ref="N56:N119" si="1">SUM(E56:M56)</f>
        <v>4448.05</v>
      </c>
      <c r="O56" s="9" t="s">
        <v>1328</v>
      </c>
      <c r="P56" s="102" t="s">
        <v>1328</v>
      </c>
    </row>
    <row r="57" spans="1:16" ht="33.75" customHeight="1" x14ac:dyDescent="0.25">
      <c r="A57" s="9">
        <v>47</v>
      </c>
      <c r="B57" s="59" t="s">
        <v>1325</v>
      </c>
      <c r="C57" s="9" t="s">
        <v>1388</v>
      </c>
      <c r="D57" s="9" t="s">
        <v>1374</v>
      </c>
      <c r="E57" s="36">
        <v>1168</v>
      </c>
      <c r="F57" s="36"/>
      <c r="G57" s="36">
        <v>50</v>
      </c>
      <c r="H57" s="36">
        <v>400</v>
      </c>
      <c r="I57" s="36">
        <v>1400</v>
      </c>
      <c r="J57" s="36">
        <v>1155.05</v>
      </c>
      <c r="K57" s="36">
        <v>0</v>
      </c>
      <c r="L57" s="36">
        <v>250</v>
      </c>
      <c r="M57" s="56">
        <v>0</v>
      </c>
      <c r="N57" s="10">
        <f t="shared" si="1"/>
        <v>4423.05</v>
      </c>
      <c r="O57" s="9" t="s">
        <v>1328</v>
      </c>
      <c r="P57" s="102" t="s">
        <v>1328</v>
      </c>
    </row>
    <row r="58" spans="1:16" ht="33.75" customHeight="1" x14ac:dyDescent="0.25">
      <c r="A58" s="9">
        <v>48</v>
      </c>
      <c r="B58" s="59" t="s">
        <v>1325</v>
      </c>
      <c r="C58" s="9" t="s">
        <v>1389</v>
      </c>
      <c r="D58" s="9" t="s">
        <v>1374</v>
      </c>
      <c r="E58" s="36">
        <v>1168</v>
      </c>
      <c r="F58" s="36">
        <v>0</v>
      </c>
      <c r="G58" s="36">
        <v>50</v>
      </c>
      <c r="H58" s="36">
        <v>400</v>
      </c>
      <c r="I58" s="36">
        <v>1400</v>
      </c>
      <c r="J58" s="36">
        <v>1155.05</v>
      </c>
      <c r="K58" s="36">
        <v>0</v>
      </c>
      <c r="L58" s="36">
        <v>250</v>
      </c>
      <c r="M58" s="56">
        <v>0</v>
      </c>
      <c r="N58" s="10">
        <f t="shared" si="1"/>
        <v>4423.05</v>
      </c>
      <c r="O58" s="9" t="s">
        <v>1328</v>
      </c>
      <c r="P58" s="102" t="s">
        <v>1328</v>
      </c>
    </row>
    <row r="59" spans="1:16" ht="33.75" customHeight="1" x14ac:dyDescent="0.25">
      <c r="A59" s="9">
        <v>49</v>
      </c>
      <c r="B59" s="59" t="s">
        <v>1325</v>
      </c>
      <c r="C59" s="9" t="s">
        <v>1390</v>
      </c>
      <c r="D59" s="9" t="s">
        <v>1374</v>
      </c>
      <c r="E59" s="36">
        <v>1168</v>
      </c>
      <c r="F59" s="36">
        <v>0</v>
      </c>
      <c r="G59" s="36">
        <v>75</v>
      </c>
      <c r="H59" s="36">
        <v>400</v>
      </c>
      <c r="I59" s="36">
        <v>1400</v>
      </c>
      <c r="J59" s="36">
        <v>1155.05</v>
      </c>
      <c r="K59" s="36">
        <v>0</v>
      </c>
      <c r="L59" s="36">
        <v>250</v>
      </c>
      <c r="M59" s="56">
        <v>0</v>
      </c>
      <c r="N59" s="10">
        <f t="shared" si="1"/>
        <v>4448.05</v>
      </c>
      <c r="O59" s="9" t="s">
        <v>1328</v>
      </c>
      <c r="P59" s="102" t="s">
        <v>1328</v>
      </c>
    </row>
    <row r="60" spans="1:16" ht="33.75" customHeight="1" x14ac:dyDescent="0.25">
      <c r="A60" s="9">
        <v>50</v>
      </c>
      <c r="B60" s="59" t="s">
        <v>1325</v>
      </c>
      <c r="C60" s="9" t="s">
        <v>1391</v>
      </c>
      <c r="D60" s="9" t="s">
        <v>1374</v>
      </c>
      <c r="E60" s="36">
        <v>1168</v>
      </c>
      <c r="F60" s="36">
        <v>0</v>
      </c>
      <c r="G60" s="36">
        <v>50</v>
      </c>
      <c r="H60" s="36">
        <v>400</v>
      </c>
      <c r="I60" s="36">
        <v>1400</v>
      </c>
      <c r="J60" s="36">
        <v>1155.05</v>
      </c>
      <c r="K60" s="36">
        <v>0</v>
      </c>
      <c r="L60" s="36">
        <v>250</v>
      </c>
      <c r="M60" s="56">
        <v>0</v>
      </c>
      <c r="N60" s="10">
        <f t="shared" si="1"/>
        <v>4423.05</v>
      </c>
      <c r="O60" s="9" t="s">
        <v>1328</v>
      </c>
      <c r="P60" s="102" t="s">
        <v>1328</v>
      </c>
    </row>
    <row r="61" spans="1:16" ht="33.75" customHeight="1" x14ac:dyDescent="0.25">
      <c r="A61" s="9">
        <v>51</v>
      </c>
      <c r="B61" s="59" t="s">
        <v>1325</v>
      </c>
      <c r="C61" s="9" t="s">
        <v>1392</v>
      </c>
      <c r="D61" s="9" t="s">
        <v>1374</v>
      </c>
      <c r="E61" s="36">
        <v>1168</v>
      </c>
      <c r="F61" s="36">
        <v>0</v>
      </c>
      <c r="G61" s="36">
        <v>50</v>
      </c>
      <c r="H61" s="36">
        <v>400</v>
      </c>
      <c r="I61" s="36">
        <v>1400</v>
      </c>
      <c r="J61" s="36">
        <v>1155.05</v>
      </c>
      <c r="K61" s="36">
        <v>0</v>
      </c>
      <c r="L61" s="36">
        <v>250</v>
      </c>
      <c r="M61" s="56">
        <v>0</v>
      </c>
      <c r="N61" s="10">
        <f t="shared" si="1"/>
        <v>4423.05</v>
      </c>
      <c r="O61" s="9" t="s">
        <v>1328</v>
      </c>
      <c r="P61" s="102" t="s">
        <v>1328</v>
      </c>
    </row>
    <row r="62" spans="1:16" ht="33.75" customHeight="1" x14ac:dyDescent="0.25">
      <c r="A62" s="9">
        <v>52</v>
      </c>
      <c r="B62" s="59" t="s">
        <v>1325</v>
      </c>
      <c r="C62" s="9" t="s">
        <v>1393</v>
      </c>
      <c r="D62" s="9" t="s">
        <v>1374</v>
      </c>
      <c r="E62" s="36">
        <v>1168</v>
      </c>
      <c r="F62" s="36">
        <v>0</v>
      </c>
      <c r="G62" s="36">
        <v>50</v>
      </c>
      <c r="H62" s="36">
        <v>400</v>
      </c>
      <c r="I62" s="36">
        <v>1400</v>
      </c>
      <c r="J62" s="36">
        <v>1155.05</v>
      </c>
      <c r="K62" s="36">
        <v>0</v>
      </c>
      <c r="L62" s="36">
        <v>250</v>
      </c>
      <c r="M62" s="56">
        <v>0</v>
      </c>
      <c r="N62" s="10">
        <f t="shared" si="1"/>
        <v>4423.05</v>
      </c>
      <c r="O62" s="9" t="s">
        <v>1328</v>
      </c>
      <c r="P62" s="102" t="s">
        <v>1328</v>
      </c>
    </row>
    <row r="63" spans="1:16" ht="33.75" customHeight="1" x14ac:dyDescent="0.25">
      <c r="A63" s="9">
        <v>53</v>
      </c>
      <c r="B63" s="59" t="s">
        <v>1325</v>
      </c>
      <c r="C63" s="9" t="s">
        <v>1394</v>
      </c>
      <c r="D63" s="9" t="s">
        <v>1374</v>
      </c>
      <c r="E63" s="36">
        <v>1168</v>
      </c>
      <c r="F63" s="36">
        <v>0</v>
      </c>
      <c r="G63" s="36">
        <v>50</v>
      </c>
      <c r="H63" s="36">
        <v>400</v>
      </c>
      <c r="I63" s="36">
        <v>1400</v>
      </c>
      <c r="J63" s="36">
        <v>1155.05</v>
      </c>
      <c r="K63" s="36">
        <v>0</v>
      </c>
      <c r="L63" s="36">
        <v>250</v>
      </c>
      <c r="M63" s="56">
        <v>0</v>
      </c>
      <c r="N63" s="10">
        <f t="shared" si="1"/>
        <v>4423.05</v>
      </c>
      <c r="O63" s="9" t="s">
        <v>1328</v>
      </c>
      <c r="P63" s="102" t="s">
        <v>1328</v>
      </c>
    </row>
    <row r="64" spans="1:16" ht="33.75" customHeight="1" x14ac:dyDescent="0.25">
      <c r="A64" s="9">
        <v>54</v>
      </c>
      <c r="B64" s="59" t="s">
        <v>1325</v>
      </c>
      <c r="C64" s="9" t="s">
        <v>1395</v>
      </c>
      <c r="D64" s="9" t="s">
        <v>1374</v>
      </c>
      <c r="E64" s="36">
        <v>1168</v>
      </c>
      <c r="F64" s="36">
        <v>0</v>
      </c>
      <c r="G64" s="36">
        <v>50</v>
      </c>
      <c r="H64" s="36">
        <v>400</v>
      </c>
      <c r="I64" s="36">
        <v>1400</v>
      </c>
      <c r="J64" s="36">
        <v>1155.05</v>
      </c>
      <c r="K64" s="36">
        <v>0</v>
      </c>
      <c r="L64" s="36">
        <v>250</v>
      </c>
      <c r="M64" s="56">
        <v>0</v>
      </c>
      <c r="N64" s="10">
        <f t="shared" si="1"/>
        <v>4423.05</v>
      </c>
      <c r="O64" s="9" t="s">
        <v>1328</v>
      </c>
      <c r="P64" s="102" t="s">
        <v>1328</v>
      </c>
    </row>
    <row r="65" spans="1:16" ht="33.75" customHeight="1" x14ac:dyDescent="0.25">
      <c r="A65" s="9">
        <v>55</v>
      </c>
      <c r="B65" s="59" t="s">
        <v>1325</v>
      </c>
      <c r="C65" s="9" t="s">
        <v>1396</v>
      </c>
      <c r="D65" s="9" t="s">
        <v>1374</v>
      </c>
      <c r="E65" s="36">
        <v>1168</v>
      </c>
      <c r="F65" s="36">
        <v>0</v>
      </c>
      <c r="G65" s="36">
        <v>75</v>
      </c>
      <c r="H65" s="36">
        <v>400</v>
      </c>
      <c r="I65" s="36">
        <v>1400</v>
      </c>
      <c r="J65" s="36">
        <v>1155.05</v>
      </c>
      <c r="K65" s="36">
        <v>0</v>
      </c>
      <c r="L65" s="36">
        <v>250</v>
      </c>
      <c r="M65" s="56">
        <v>0</v>
      </c>
      <c r="N65" s="10">
        <f t="shared" si="1"/>
        <v>4448.05</v>
      </c>
      <c r="O65" s="9" t="s">
        <v>1328</v>
      </c>
      <c r="P65" s="102" t="s">
        <v>1328</v>
      </c>
    </row>
    <row r="66" spans="1:16" ht="33.75" customHeight="1" x14ac:dyDescent="0.25">
      <c r="A66" s="9">
        <v>56</v>
      </c>
      <c r="B66" s="59" t="s">
        <v>1325</v>
      </c>
      <c r="C66" s="9" t="s">
        <v>1397</v>
      </c>
      <c r="D66" s="9" t="s">
        <v>1374</v>
      </c>
      <c r="E66" s="36">
        <v>1168</v>
      </c>
      <c r="F66" s="36">
        <v>0</v>
      </c>
      <c r="G66" s="36">
        <v>50</v>
      </c>
      <c r="H66" s="36">
        <v>400</v>
      </c>
      <c r="I66" s="36">
        <v>1400</v>
      </c>
      <c r="J66" s="36">
        <v>1155.05</v>
      </c>
      <c r="K66" s="36">
        <v>0</v>
      </c>
      <c r="L66" s="36">
        <v>250</v>
      </c>
      <c r="M66" s="56">
        <v>0</v>
      </c>
      <c r="N66" s="10">
        <f t="shared" si="1"/>
        <v>4423.05</v>
      </c>
      <c r="O66" s="9" t="s">
        <v>1328</v>
      </c>
      <c r="P66" s="102" t="s">
        <v>1328</v>
      </c>
    </row>
    <row r="67" spans="1:16" ht="33.75" customHeight="1" x14ac:dyDescent="0.25">
      <c r="A67" s="9">
        <v>57</v>
      </c>
      <c r="B67" s="59" t="s">
        <v>1325</v>
      </c>
      <c r="C67" s="9" t="s">
        <v>1398</v>
      </c>
      <c r="D67" s="9" t="s">
        <v>1374</v>
      </c>
      <c r="E67" s="36">
        <v>1168</v>
      </c>
      <c r="F67" s="36">
        <v>0</v>
      </c>
      <c r="G67" s="36">
        <v>50</v>
      </c>
      <c r="H67" s="36">
        <v>400</v>
      </c>
      <c r="I67" s="36">
        <v>1400</v>
      </c>
      <c r="J67" s="36">
        <v>1155.05</v>
      </c>
      <c r="K67" s="36">
        <v>0</v>
      </c>
      <c r="L67" s="36">
        <v>250</v>
      </c>
      <c r="M67" s="56">
        <v>0</v>
      </c>
      <c r="N67" s="10">
        <f t="shared" si="1"/>
        <v>4423.05</v>
      </c>
      <c r="O67" s="9" t="s">
        <v>1328</v>
      </c>
      <c r="P67" s="102" t="s">
        <v>1328</v>
      </c>
    </row>
    <row r="68" spans="1:16" ht="33.75" customHeight="1" x14ac:dyDescent="0.25">
      <c r="A68" s="9">
        <v>58</v>
      </c>
      <c r="B68" s="59" t="s">
        <v>1325</v>
      </c>
      <c r="C68" s="9" t="s">
        <v>1399</v>
      </c>
      <c r="D68" s="9" t="s">
        <v>1374</v>
      </c>
      <c r="E68" s="36">
        <v>1168</v>
      </c>
      <c r="F68" s="36">
        <v>0</v>
      </c>
      <c r="G68" s="36">
        <v>50</v>
      </c>
      <c r="H68" s="36">
        <v>400</v>
      </c>
      <c r="I68" s="36">
        <v>1400</v>
      </c>
      <c r="J68" s="36">
        <v>1155.05</v>
      </c>
      <c r="K68" s="36">
        <v>0</v>
      </c>
      <c r="L68" s="36">
        <v>250</v>
      </c>
      <c r="M68" s="56">
        <v>0</v>
      </c>
      <c r="N68" s="10">
        <f t="shared" si="1"/>
        <v>4423.05</v>
      </c>
      <c r="O68" s="9" t="s">
        <v>1328</v>
      </c>
      <c r="P68" s="102" t="s">
        <v>1328</v>
      </c>
    </row>
    <row r="69" spans="1:16" ht="33.75" customHeight="1" x14ac:dyDescent="0.25">
      <c r="A69" s="9">
        <v>59</v>
      </c>
      <c r="B69" s="59" t="s">
        <v>1325</v>
      </c>
      <c r="C69" s="9" t="s">
        <v>1400</v>
      </c>
      <c r="D69" s="9" t="s">
        <v>1374</v>
      </c>
      <c r="E69" s="36">
        <v>1168</v>
      </c>
      <c r="F69" s="36">
        <v>0</v>
      </c>
      <c r="G69" s="36">
        <v>50</v>
      </c>
      <c r="H69" s="36">
        <v>400</v>
      </c>
      <c r="I69" s="36">
        <v>1400</v>
      </c>
      <c r="J69" s="36">
        <v>1155.05</v>
      </c>
      <c r="K69" s="36">
        <v>0</v>
      </c>
      <c r="L69" s="36">
        <v>250</v>
      </c>
      <c r="M69" s="56">
        <v>0</v>
      </c>
      <c r="N69" s="10">
        <f t="shared" si="1"/>
        <v>4423.05</v>
      </c>
      <c r="O69" s="9" t="s">
        <v>1328</v>
      </c>
      <c r="P69" s="102" t="s">
        <v>1328</v>
      </c>
    </row>
    <row r="70" spans="1:16" ht="33.75" customHeight="1" x14ac:dyDescent="0.25">
      <c r="A70" s="9">
        <v>60</v>
      </c>
      <c r="B70" s="59" t="s">
        <v>1325</v>
      </c>
      <c r="C70" s="9" t="s">
        <v>1401</v>
      </c>
      <c r="D70" s="9" t="s">
        <v>1374</v>
      </c>
      <c r="E70" s="36">
        <v>1168</v>
      </c>
      <c r="F70" s="36">
        <v>0</v>
      </c>
      <c r="G70" s="36">
        <v>50</v>
      </c>
      <c r="H70" s="36">
        <v>400</v>
      </c>
      <c r="I70" s="36">
        <v>1400</v>
      </c>
      <c r="J70" s="36">
        <v>1155.05</v>
      </c>
      <c r="K70" s="36">
        <v>0</v>
      </c>
      <c r="L70" s="36">
        <v>250</v>
      </c>
      <c r="M70" s="56">
        <v>0</v>
      </c>
      <c r="N70" s="10">
        <f t="shared" si="1"/>
        <v>4423.05</v>
      </c>
      <c r="O70" s="9" t="s">
        <v>1328</v>
      </c>
      <c r="P70" s="102" t="s">
        <v>1328</v>
      </c>
    </row>
    <row r="71" spans="1:16" ht="33.75" customHeight="1" x14ac:dyDescent="0.25">
      <c r="A71" s="9">
        <v>61</v>
      </c>
      <c r="B71" s="59" t="s">
        <v>1325</v>
      </c>
      <c r="C71" s="9" t="s">
        <v>1402</v>
      </c>
      <c r="D71" s="9" t="s">
        <v>1374</v>
      </c>
      <c r="E71" s="36">
        <v>1168</v>
      </c>
      <c r="F71" s="36">
        <v>0</v>
      </c>
      <c r="G71" s="36">
        <v>50</v>
      </c>
      <c r="H71" s="36">
        <v>400</v>
      </c>
      <c r="I71" s="36">
        <v>1400</v>
      </c>
      <c r="J71" s="36">
        <v>1155.05</v>
      </c>
      <c r="K71" s="36">
        <v>0</v>
      </c>
      <c r="L71" s="36">
        <v>250</v>
      </c>
      <c r="M71" s="56">
        <v>0</v>
      </c>
      <c r="N71" s="10">
        <f t="shared" si="1"/>
        <v>4423.05</v>
      </c>
      <c r="O71" s="9" t="s">
        <v>1328</v>
      </c>
      <c r="P71" s="102" t="s">
        <v>1328</v>
      </c>
    </row>
    <row r="72" spans="1:16" ht="33.75" customHeight="1" x14ac:dyDescent="0.25">
      <c r="A72" s="9">
        <v>62</v>
      </c>
      <c r="B72" s="59" t="s">
        <v>1325</v>
      </c>
      <c r="C72" s="9" t="s">
        <v>1403</v>
      </c>
      <c r="D72" s="9" t="s">
        <v>1374</v>
      </c>
      <c r="E72" s="36">
        <v>1168</v>
      </c>
      <c r="F72" s="36">
        <v>0</v>
      </c>
      <c r="G72" s="36">
        <v>50</v>
      </c>
      <c r="H72" s="36">
        <v>400</v>
      </c>
      <c r="I72" s="36">
        <v>1400</v>
      </c>
      <c r="J72" s="36">
        <v>1155.05</v>
      </c>
      <c r="K72" s="36">
        <v>0</v>
      </c>
      <c r="L72" s="36">
        <v>250</v>
      </c>
      <c r="M72" s="56">
        <v>0</v>
      </c>
      <c r="N72" s="10">
        <f t="shared" si="1"/>
        <v>4423.05</v>
      </c>
      <c r="O72" s="9" t="s">
        <v>1328</v>
      </c>
      <c r="P72" s="102" t="s">
        <v>1328</v>
      </c>
    </row>
    <row r="73" spans="1:16" ht="33.75" customHeight="1" x14ac:dyDescent="0.25">
      <c r="A73" s="9">
        <v>63</v>
      </c>
      <c r="B73" s="59" t="s">
        <v>1325</v>
      </c>
      <c r="C73" s="9" t="s">
        <v>1404</v>
      </c>
      <c r="D73" s="9" t="s">
        <v>1374</v>
      </c>
      <c r="E73" s="36">
        <v>1168</v>
      </c>
      <c r="F73" s="36">
        <v>0</v>
      </c>
      <c r="G73" s="36">
        <v>50</v>
      </c>
      <c r="H73" s="36">
        <v>400</v>
      </c>
      <c r="I73" s="36">
        <v>1400</v>
      </c>
      <c r="J73" s="36">
        <v>1155.05</v>
      </c>
      <c r="K73" s="36">
        <v>0</v>
      </c>
      <c r="L73" s="36">
        <v>250</v>
      </c>
      <c r="M73" s="56">
        <v>0</v>
      </c>
      <c r="N73" s="10">
        <f t="shared" si="1"/>
        <v>4423.05</v>
      </c>
      <c r="O73" s="9" t="s">
        <v>1328</v>
      </c>
      <c r="P73" s="102" t="s">
        <v>1328</v>
      </c>
    </row>
    <row r="74" spans="1:16" ht="33.75" customHeight="1" x14ac:dyDescent="0.25">
      <c r="A74" s="9">
        <v>64</v>
      </c>
      <c r="B74" s="59" t="s">
        <v>1325</v>
      </c>
      <c r="C74" s="9" t="s">
        <v>1405</v>
      </c>
      <c r="D74" s="9" t="s">
        <v>1374</v>
      </c>
      <c r="E74" s="36">
        <v>1168</v>
      </c>
      <c r="F74" s="36">
        <v>0</v>
      </c>
      <c r="G74" s="36">
        <v>50</v>
      </c>
      <c r="H74" s="36">
        <v>400</v>
      </c>
      <c r="I74" s="36">
        <v>1400</v>
      </c>
      <c r="J74" s="36">
        <v>1155.05</v>
      </c>
      <c r="K74" s="36">
        <v>0</v>
      </c>
      <c r="L74" s="36">
        <v>250</v>
      </c>
      <c r="M74" s="56">
        <v>0</v>
      </c>
      <c r="N74" s="10">
        <f t="shared" si="1"/>
        <v>4423.05</v>
      </c>
      <c r="O74" s="9" t="s">
        <v>1328</v>
      </c>
      <c r="P74" s="102" t="s">
        <v>1328</v>
      </c>
    </row>
    <row r="75" spans="1:16" ht="33.75" customHeight="1" x14ac:dyDescent="0.25">
      <c r="A75" s="9">
        <v>65</v>
      </c>
      <c r="B75" s="59" t="s">
        <v>1325</v>
      </c>
      <c r="C75" s="9" t="s">
        <v>1406</v>
      </c>
      <c r="D75" s="9" t="s">
        <v>1337</v>
      </c>
      <c r="E75" s="36">
        <v>1460</v>
      </c>
      <c r="F75" s="36">
        <v>0</v>
      </c>
      <c r="G75" s="36">
        <v>35</v>
      </c>
      <c r="H75" s="36">
        <v>450</v>
      </c>
      <c r="I75" s="36">
        <v>2000</v>
      </c>
      <c r="J75" s="36"/>
      <c r="K75" s="36">
        <v>0</v>
      </c>
      <c r="L75" s="36">
        <v>250</v>
      </c>
      <c r="M75" s="56">
        <v>555.04999999999995</v>
      </c>
      <c r="N75" s="10">
        <f t="shared" si="1"/>
        <v>4750.05</v>
      </c>
      <c r="O75" s="9" t="s">
        <v>1328</v>
      </c>
      <c r="P75" s="102" t="s">
        <v>1328</v>
      </c>
    </row>
    <row r="76" spans="1:16" ht="33.75" customHeight="1" x14ac:dyDescent="0.25">
      <c r="A76" s="9">
        <v>66</v>
      </c>
      <c r="B76" s="59" t="s">
        <v>1325</v>
      </c>
      <c r="C76" s="9" t="s">
        <v>1407</v>
      </c>
      <c r="D76" s="9" t="s">
        <v>1348</v>
      </c>
      <c r="E76" s="36">
        <v>2441</v>
      </c>
      <c r="F76" s="36">
        <v>0</v>
      </c>
      <c r="G76" s="36">
        <v>35</v>
      </c>
      <c r="H76" s="36">
        <v>500</v>
      </c>
      <c r="I76" s="36">
        <v>2400</v>
      </c>
      <c r="J76" s="36"/>
      <c r="K76" s="36">
        <v>0</v>
      </c>
      <c r="L76" s="36">
        <v>250</v>
      </c>
      <c r="M76" s="56">
        <v>0</v>
      </c>
      <c r="N76" s="10">
        <f t="shared" si="1"/>
        <v>5626</v>
      </c>
      <c r="O76" s="9" t="s">
        <v>1328</v>
      </c>
      <c r="P76" s="102" t="s">
        <v>1328</v>
      </c>
    </row>
    <row r="77" spans="1:16" ht="33.75" customHeight="1" x14ac:dyDescent="0.25">
      <c r="A77" s="9">
        <v>67</v>
      </c>
      <c r="B77" s="59" t="s">
        <v>1325</v>
      </c>
      <c r="C77" s="9" t="s">
        <v>1408</v>
      </c>
      <c r="D77" s="9" t="s">
        <v>1374</v>
      </c>
      <c r="E77" s="36">
        <v>1168</v>
      </c>
      <c r="F77" s="36">
        <v>0</v>
      </c>
      <c r="G77" s="36">
        <v>50</v>
      </c>
      <c r="H77" s="36">
        <v>400</v>
      </c>
      <c r="I77" s="36">
        <v>1400</v>
      </c>
      <c r="J77" s="36">
        <v>1155.05</v>
      </c>
      <c r="K77" s="36">
        <v>0</v>
      </c>
      <c r="L77" s="36">
        <v>250</v>
      </c>
      <c r="M77" s="56">
        <v>0</v>
      </c>
      <c r="N77" s="10">
        <f t="shared" si="1"/>
        <v>4423.05</v>
      </c>
      <c r="O77" s="9" t="s">
        <v>1328</v>
      </c>
      <c r="P77" s="102" t="s">
        <v>1328</v>
      </c>
    </row>
    <row r="78" spans="1:16" ht="33.75" customHeight="1" x14ac:dyDescent="0.25">
      <c r="A78" s="9">
        <v>68</v>
      </c>
      <c r="B78" s="59" t="s">
        <v>1325</v>
      </c>
      <c r="C78" s="9" t="s">
        <v>1409</v>
      </c>
      <c r="D78" s="9" t="s">
        <v>1374</v>
      </c>
      <c r="E78" s="36">
        <v>1168</v>
      </c>
      <c r="F78" s="36">
        <v>0</v>
      </c>
      <c r="G78" s="36">
        <v>50</v>
      </c>
      <c r="H78" s="36">
        <v>400</v>
      </c>
      <c r="I78" s="36">
        <v>1400</v>
      </c>
      <c r="J78" s="36">
        <v>1155.05</v>
      </c>
      <c r="K78" s="36">
        <v>0</v>
      </c>
      <c r="L78" s="36">
        <v>250</v>
      </c>
      <c r="M78" s="56">
        <v>0</v>
      </c>
      <c r="N78" s="10">
        <f t="shared" si="1"/>
        <v>4423.05</v>
      </c>
      <c r="O78" s="9" t="s">
        <v>1328</v>
      </c>
      <c r="P78" s="102" t="s">
        <v>1328</v>
      </c>
    </row>
    <row r="79" spans="1:16" ht="33.75" customHeight="1" x14ac:dyDescent="0.25">
      <c r="A79" s="9">
        <v>69</v>
      </c>
      <c r="B79" s="59" t="s">
        <v>1325</v>
      </c>
      <c r="C79" s="9" t="s">
        <v>1410</v>
      </c>
      <c r="D79" s="9" t="s">
        <v>1374</v>
      </c>
      <c r="E79" s="36">
        <v>1168</v>
      </c>
      <c r="F79" s="36">
        <v>0</v>
      </c>
      <c r="G79" s="36">
        <v>35</v>
      </c>
      <c r="H79" s="36">
        <v>400</v>
      </c>
      <c r="I79" s="36">
        <v>1400</v>
      </c>
      <c r="J79" s="36">
        <v>1155.05</v>
      </c>
      <c r="K79" s="36">
        <v>0</v>
      </c>
      <c r="L79" s="36">
        <v>250</v>
      </c>
      <c r="M79" s="56">
        <v>0</v>
      </c>
      <c r="N79" s="10">
        <f t="shared" si="1"/>
        <v>4408.05</v>
      </c>
      <c r="O79" s="9" t="s">
        <v>1328</v>
      </c>
      <c r="P79" s="102" t="s">
        <v>1328</v>
      </c>
    </row>
    <row r="80" spans="1:16" ht="33.75" customHeight="1" x14ac:dyDescent="0.25">
      <c r="A80" s="9">
        <v>70</v>
      </c>
      <c r="B80" s="59" t="s">
        <v>1325</v>
      </c>
      <c r="C80" s="9" t="s">
        <v>1411</v>
      </c>
      <c r="D80" s="9" t="s">
        <v>1374</v>
      </c>
      <c r="E80" s="36">
        <v>1168</v>
      </c>
      <c r="F80" s="36">
        <v>0</v>
      </c>
      <c r="G80" s="36">
        <v>50</v>
      </c>
      <c r="H80" s="36">
        <v>400</v>
      </c>
      <c r="I80" s="36">
        <v>1400</v>
      </c>
      <c r="J80" s="36">
        <v>1155.05</v>
      </c>
      <c r="K80" s="36">
        <v>0</v>
      </c>
      <c r="L80" s="36">
        <v>250</v>
      </c>
      <c r="M80" s="56">
        <v>0</v>
      </c>
      <c r="N80" s="10">
        <f t="shared" si="1"/>
        <v>4423.05</v>
      </c>
      <c r="O80" s="9" t="s">
        <v>1328</v>
      </c>
      <c r="P80" s="102" t="s">
        <v>1328</v>
      </c>
    </row>
    <row r="81" spans="1:16" ht="33.75" customHeight="1" x14ac:dyDescent="0.25">
      <c r="A81" s="9">
        <v>71</v>
      </c>
      <c r="B81" s="59" t="s">
        <v>1325</v>
      </c>
      <c r="C81" s="9" t="s">
        <v>1412</v>
      </c>
      <c r="D81" s="9" t="s">
        <v>1374</v>
      </c>
      <c r="E81" s="36">
        <v>1168</v>
      </c>
      <c r="F81" s="36">
        <v>0</v>
      </c>
      <c r="G81" s="36">
        <v>50</v>
      </c>
      <c r="H81" s="36">
        <v>400</v>
      </c>
      <c r="I81" s="36">
        <v>1400</v>
      </c>
      <c r="J81" s="36">
        <v>1155.05</v>
      </c>
      <c r="K81" s="36">
        <v>0</v>
      </c>
      <c r="L81" s="36">
        <v>250</v>
      </c>
      <c r="M81" s="56">
        <v>0</v>
      </c>
      <c r="N81" s="10">
        <f t="shared" si="1"/>
        <v>4423.05</v>
      </c>
      <c r="O81" s="9" t="s">
        <v>1328</v>
      </c>
      <c r="P81" s="102" t="s">
        <v>1328</v>
      </c>
    </row>
    <row r="82" spans="1:16" ht="33.75" customHeight="1" x14ac:dyDescent="0.25">
      <c r="A82" s="9">
        <v>72</v>
      </c>
      <c r="B82" s="59" t="s">
        <v>1325</v>
      </c>
      <c r="C82" s="9" t="s">
        <v>1413</v>
      </c>
      <c r="D82" s="9" t="s">
        <v>1374</v>
      </c>
      <c r="E82" s="36">
        <v>1168</v>
      </c>
      <c r="F82" s="36">
        <v>0</v>
      </c>
      <c r="G82" s="36">
        <v>75</v>
      </c>
      <c r="H82" s="36">
        <v>400</v>
      </c>
      <c r="I82" s="36">
        <v>1400</v>
      </c>
      <c r="J82" s="36">
        <v>1155.05</v>
      </c>
      <c r="K82" s="36">
        <v>0</v>
      </c>
      <c r="L82" s="36">
        <v>250</v>
      </c>
      <c r="M82" s="56">
        <v>0</v>
      </c>
      <c r="N82" s="10">
        <f t="shared" si="1"/>
        <v>4448.05</v>
      </c>
      <c r="O82" s="9" t="s">
        <v>1328</v>
      </c>
      <c r="P82" s="102" t="s">
        <v>1328</v>
      </c>
    </row>
    <row r="83" spans="1:16" ht="33.75" customHeight="1" x14ac:dyDescent="0.25">
      <c r="A83" s="9">
        <v>73</v>
      </c>
      <c r="B83" s="59" t="s">
        <v>1325</v>
      </c>
      <c r="C83" s="9" t="s">
        <v>1414</v>
      </c>
      <c r="D83" s="9" t="s">
        <v>1374</v>
      </c>
      <c r="E83" s="36">
        <v>1168</v>
      </c>
      <c r="F83" s="36">
        <v>0</v>
      </c>
      <c r="G83" s="36">
        <v>50</v>
      </c>
      <c r="H83" s="36">
        <v>400</v>
      </c>
      <c r="I83" s="36">
        <v>1400</v>
      </c>
      <c r="J83" s="36">
        <v>1155.05</v>
      </c>
      <c r="K83" s="36">
        <v>0</v>
      </c>
      <c r="L83" s="36">
        <v>250</v>
      </c>
      <c r="M83" s="56">
        <v>0</v>
      </c>
      <c r="N83" s="10">
        <f t="shared" si="1"/>
        <v>4423.05</v>
      </c>
      <c r="O83" s="9" t="s">
        <v>1328</v>
      </c>
      <c r="P83" s="102" t="s">
        <v>1328</v>
      </c>
    </row>
    <row r="84" spans="1:16" ht="33.75" customHeight="1" x14ac:dyDescent="0.25">
      <c r="A84" s="9">
        <v>74</v>
      </c>
      <c r="B84" s="59" t="s">
        <v>1325</v>
      </c>
      <c r="C84" s="9" t="s">
        <v>1415</v>
      </c>
      <c r="D84" s="9" t="s">
        <v>1374</v>
      </c>
      <c r="E84" s="36">
        <v>1168</v>
      </c>
      <c r="F84" s="36">
        <v>0</v>
      </c>
      <c r="G84" s="36">
        <v>50</v>
      </c>
      <c r="H84" s="36">
        <v>400</v>
      </c>
      <c r="I84" s="36">
        <v>1400</v>
      </c>
      <c r="J84" s="36">
        <v>1155.05</v>
      </c>
      <c r="K84" s="36">
        <v>0</v>
      </c>
      <c r="L84" s="36">
        <v>250</v>
      </c>
      <c r="M84" s="56">
        <v>0</v>
      </c>
      <c r="N84" s="10">
        <f t="shared" si="1"/>
        <v>4423.05</v>
      </c>
      <c r="O84" s="9" t="s">
        <v>1328</v>
      </c>
      <c r="P84" s="102" t="s">
        <v>1328</v>
      </c>
    </row>
    <row r="85" spans="1:16" ht="33.75" customHeight="1" x14ac:dyDescent="0.25">
      <c r="A85" s="9">
        <v>75</v>
      </c>
      <c r="B85" s="59" t="s">
        <v>1325</v>
      </c>
      <c r="C85" s="9" t="s">
        <v>1416</v>
      </c>
      <c r="D85" s="9" t="s">
        <v>1374</v>
      </c>
      <c r="E85" s="36">
        <v>1168</v>
      </c>
      <c r="F85" s="36">
        <v>0</v>
      </c>
      <c r="G85" s="36">
        <v>50</v>
      </c>
      <c r="H85" s="36">
        <v>400</v>
      </c>
      <c r="I85" s="36">
        <v>1400</v>
      </c>
      <c r="J85" s="36">
        <v>1155.05</v>
      </c>
      <c r="K85" s="36">
        <v>0</v>
      </c>
      <c r="L85" s="36">
        <v>250</v>
      </c>
      <c r="M85" s="56">
        <v>0</v>
      </c>
      <c r="N85" s="10">
        <f t="shared" si="1"/>
        <v>4423.05</v>
      </c>
      <c r="O85" s="9" t="s">
        <v>1328</v>
      </c>
      <c r="P85" s="102" t="s">
        <v>1328</v>
      </c>
    </row>
    <row r="86" spans="1:16" ht="33.75" customHeight="1" x14ac:dyDescent="0.25">
      <c r="A86" s="9">
        <v>76</v>
      </c>
      <c r="B86" s="59" t="s">
        <v>1325</v>
      </c>
      <c r="C86" s="9" t="s">
        <v>1417</v>
      </c>
      <c r="D86" s="9" t="s">
        <v>1374</v>
      </c>
      <c r="E86" s="36">
        <v>1168</v>
      </c>
      <c r="F86" s="36">
        <v>0</v>
      </c>
      <c r="G86" s="36">
        <v>50</v>
      </c>
      <c r="H86" s="36">
        <v>400</v>
      </c>
      <c r="I86" s="36">
        <v>1400</v>
      </c>
      <c r="J86" s="36">
        <v>1155.05</v>
      </c>
      <c r="K86" s="36">
        <v>0</v>
      </c>
      <c r="L86" s="36">
        <v>250</v>
      </c>
      <c r="M86" s="56">
        <v>0</v>
      </c>
      <c r="N86" s="10">
        <f t="shared" si="1"/>
        <v>4423.05</v>
      </c>
      <c r="O86" s="9" t="s">
        <v>1328</v>
      </c>
      <c r="P86" s="102" t="s">
        <v>1328</v>
      </c>
    </row>
    <row r="87" spans="1:16" ht="33.75" customHeight="1" x14ac:dyDescent="0.25">
      <c r="A87" s="9">
        <v>77</v>
      </c>
      <c r="B87" s="59" t="s">
        <v>1325</v>
      </c>
      <c r="C87" s="9" t="s">
        <v>1418</v>
      </c>
      <c r="D87" s="9" t="s">
        <v>1374</v>
      </c>
      <c r="E87" s="36">
        <v>1168</v>
      </c>
      <c r="F87" s="36">
        <v>0</v>
      </c>
      <c r="G87" s="36">
        <v>50</v>
      </c>
      <c r="H87" s="36">
        <v>400</v>
      </c>
      <c r="I87" s="36">
        <v>1400</v>
      </c>
      <c r="J87" s="36">
        <v>1155.05</v>
      </c>
      <c r="K87" s="36">
        <v>0</v>
      </c>
      <c r="L87" s="36">
        <v>250</v>
      </c>
      <c r="M87" s="56">
        <v>0</v>
      </c>
      <c r="N87" s="10">
        <f t="shared" si="1"/>
        <v>4423.05</v>
      </c>
      <c r="O87" s="9" t="s">
        <v>1328</v>
      </c>
      <c r="P87" s="102" t="s">
        <v>1328</v>
      </c>
    </row>
    <row r="88" spans="1:16" ht="33.75" customHeight="1" x14ac:dyDescent="0.25">
      <c r="A88" s="9">
        <v>78</v>
      </c>
      <c r="B88" s="59" t="s">
        <v>1325</v>
      </c>
      <c r="C88" s="9" t="s">
        <v>1419</v>
      </c>
      <c r="D88" s="9" t="s">
        <v>1374</v>
      </c>
      <c r="E88" s="36">
        <v>1168</v>
      </c>
      <c r="F88" s="36">
        <v>0</v>
      </c>
      <c r="G88" s="36">
        <v>50</v>
      </c>
      <c r="H88" s="36">
        <v>400</v>
      </c>
      <c r="I88" s="36">
        <v>1400</v>
      </c>
      <c r="J88" s="36">
        <v>1155.05</v>
      </c>
      <c r="K88" s="36">
        <v>0</v>
      </c>
      <c r="L88" s="36">
        <v>250</v>
      </c>
      <c r="M88" s="56">
        <v>0</v>
      </c>
      <c r="N88" s="10">
        <f t="shared" si="1"/>
        <v>4423.05</v>
      </c>
      <c r="O88" s="9" t="s">
        <v>1328</v>
      </c>
      <c r="P88" s="102" t="s">
        <v>1328</v>
      </c>
    </row>
    <row r="89" spans="1:16" ht="33.75" customHeight="1" x14ac:dyDescent="0.25">
      <c r="A89" s="9">
        <v>79</v>
      </c>
      <c r="B89" s="59" t="s">
        <v>1325</v>
      </c>
      <c r="C89" s="9" t="s">
        <v>1420</v>
      </c>
      <c r="D89" s="9" t="s">
        <v>1374</v>
      </c>
      <c r="E89" s="36">
        <v>1168</v>
      </c>
      <c r="F89" s="36">
        <v>0</v>
      </c>
      <c r="G89" s="36">
        <v>50</v>
      </c>
      <c r="H89" s="36">
        <v>400</v>
      </c>
      <c r="I89" s="36">
        <v>1400</v>
      </c>
      <c r="J89" s="36">
        <v>1155.05</v>
      </c>
      <c r="K89" s="36">
        <v>0</v>
      </c>
      <c r="L89" s="36">
        <v>250</v>
      </c>
      <c r="M89" s="56">
        <v>0</v>
      </c>
      <c r="N89" s="10">
        <f t="shared" si="1"/>
        <v>4423.05</v>
      </c>
      <c r="O89" s="9" t="s">
        <v>1328</v>
      </c>
      <c r="P89" s="102" t="s">
        <v>1328</v>
      </c>
    </row>
    <row r="90" spans="1:16" ht="33.75" customHeight="1" x14ac:dyDescent="0.25">
      <c r="A90" s="9">
        <v>80</v>
      </c>
      <c r="B90" s="59" t="s">
        <v>1325</v>
      </c>
      <c r="C90" s="9" t="s">
        <v>1421</v>
      </c>
      <c r="D90" s="9" t="s">
        <v>1374</v>
      </c>
      <c r="E90" s="36">
        <v>1168</v>
      </c>
      <c r="F90" s="36">
        <v>0</v>
      </c>
      <c r="G90" s="36">
        <v>50</v>
      </c>
      <c r="H90" s="36">
        <v>400</v>
      </c>
      <c r="I90" s="36">
        <v>1400</v>
      </c>
      <c r="J90" s="36">
        <v>1155.05</v>
      </c>
      <c r="K90" s="36">
        <v>0</v>
      </c>
      <c r="L90" s="36">
        <v>250</v>
      </c>
      <c r="M90" s="56">
        <v>0</v>
      </c>
      <c r="N90" s="10">
        <f t="shared" si="1"/>
        <v>4423.05</v>
      </c>
      <c r="O90" s="9" t="s">
        <v>1328</v>
      </c>
      <c r="P90" s="102" t="s">
        <v>1328</v>
      </c>
    </row>
    <row r="91" spans="1:16" ht="33.75" customHeight="1" x14ac:dyDescent="0.25">
      <c r="A91" s="9">
        <v>81</v>
      </c>
      <c r="B91" s="59" t="s">
        <v>1325</v>
      </c>
      <c r="C91" s="9" t="s">
        <v>1422</v>
      </c>
      <c r="D91" s="9" t="s">
        <v>1374</v>
      </c>
      <c r="E91" s="36">
        <v>1168</v>
      </c>
      <c r="F91" s="36">
        <v>0</v>
      </c>
      <c r="G91" s="36">
        <v>50</v>
      </c>
      <c r="H91" s="36">
        <v>400</v>
      </c>
      <c r="I91" s="36">
        <v>1400</v>
      </c>
      <c r="J91" s="36">
        <v>1155.05</v>
      </c>
      <c r="K91" s="36">
        <v>0</v>
      </c>
      <c r="L91" s="36">
        <v>250</v>
      </c>
      <c r="M91" s="56">
        <v>0</v>
      </c>
      <c r="N91" s="10">
        <f t="shared" si="1"/>
        <v>4423.05</v>
      </c>
      <c r="O91" s="9" t="s">
        <v>1328</v>
      </c>
      <c r="P91" s="102" t="s">
        <v>1328</v>
      </c>
    </row>
    <row r="92" spans="1:16" ht="33.75" customHeight="1" x14ac:dyDescent="0.25">
      <c r="A92" s="9">
        <v>82</v>
      </c>
      <c r="B92" s="59" t="s">
        <v>1325</v>
      </c>
      <c r="C92" s="9" t="s">
        <v>1423</v>
      </c>
      <c r="D92" s="9" t="s">
        <v>1374</v>
      </c>
      <c r="E92" s="36">
        <v>1168</v>
      </c>
      <c r="F92" s="36">
        <v>0</v>
      </c>
      <c r="G92" s="36">
        <v>50</v>
      </c>
      <c r="H92" s="36">
        <v>400</v>
      </c>
      <c r="I92" s="36">
        <v>1400</v>
      </c>
      <c r="J92" s="36">
        <v>1155.05</v>
      </c>
      <c r="K92" s="36">
        <v>0</v>
      </c>
      <c r="L92" s="36">
        <v>250</v>
      </c>
      <c r="M92" s="56">
        <v>0</v>
      </c>
      <c r="N92" s="10">
        <f t="shared" si="1"/>
        <v>4423.05</v>
      </c>
      <c r="O92" s="9" t="s">
        <v>1328</v>
      </c>
      <c r="P92" s="102" t="s">
        <v>1328</v>
      </c>
    </row>
    <row r="93" spans="1:16" ht="33.75" customHeight="1" x14ac:dyDescent="0.25">
      <c r="A93" s="9">
        <v>83</v>
      </c>
      <c r="B93" s="59" t="s">
        <v>1325</v>
      </c>
      <c r="C93" s="9" t="s">
        <v>1424</v>
      </c>
      <c r="D93" s="9" t="s">
        <v>1374</v>
      </c>
      <c r="E93" s="36">
        <v>1168</v>
      </c>
      <c r="F93" s="36">
        <v>0</v>
      </c>
      <c r="G93" s="36">
        <v>50</v>
      </c>
      <c r="H93" s="36">
        <v>400</v>
      </c>
      <c r="I93" s="36">
        <v>1400</v>
      </c>
      <c r="J93" s="36">
        <v>1155.05</v>
      </c>
      <c r="K93" s="36">
        <v>0</v>
      </c>
      <c r="L93" s="36">
        <v>250</v>
      </c>
      <c r="M93" s="56">
        <v>0</v>
      </c>
      <c r="N93" s="10">
        <f t="shared" si="1"/>
        <v>4423.05</v>
      </c>
      <c r="O93" s="9" t="s">
        <v>1328</v>
      </c>
      <c r="P93" s="102" t="s">
        <v>1328</v>
      </c>
    </row>
    <row r="94" spans="1:16" ht="33.75" customHeight="1" x14ac:dyDescent="0.25">
      <c r="A94" s="9">
        <v>84</v>
      </c>
      <c r="B94" s="59" t="s">
        <v>1325</v>
      </c>
      <c r="C94" s="9" t="s">
        <v>1425</v>
      </c>
      <c r="D94" s="9" t="s">
        <v>1374</v>
      </c>
      <c r="E94" s="36">
        <v>1168</v>
      </c>
      <c r="F94" s="36">
        <v>0</v>
      </c>
      <c r="G94" s="36">
        <v>75</v>
      </c>
      <c r="H94" s="36">
        <v>400</v>
      </c>
      <c r="I94" s="36">
        <v>1400</v>
      </c>
      <c r="J94" s="36">
        <v>1155.05</v>
      </c>
      <c r="K94" s="36">
        <v>0</v>
      </c>
      <c r="L94" s="36">
        <v>250</v>
      </c>
      <c r="M94" s="56">
        <v>0</v>
      </c>
      <c r="N94" s="10">
        <f t="shared" si="1"/>
        <v>4448.05</v>
      </c>
      <c r="O94" s="9" t="s">
        <v>1328</v>
      </c>
      <c r="P94" s="102" t="s">
        <v>1328</v>
      </c>
    </row>
    <row r="95" spans="1:16" ht="33.75" customHeight="1" x14ac:dyDescent="0.25">
      <c r="A95" s="9">
        <v>85</v>
      </c>
      <c r="B95" s="59" t="s">
        <v>1325</v>
      </c>
      <c r="C95" s="9" t="s">
        <v>1426</v>
      </c>
      <c r="D95" s="9" t="s">
        <v>1374</v>
      </c>
      <c r="E95" s="36">
        <v>1168</v>
      </c>
      <c r="F95" s="36">
        <v>0</v>
      </c>
      <c r="G95" s="36">
        <v>50</v>
      </c>
      <c r="H95" s="36">
        <v>400</v>
      </c>
      <c r="I95" s="36">
        <v>1400</v>
      </c>
      <c r="J95" s="36">
        <v>1155.05</v>
      </c>
      <c r="K95" s="36">
        <v>0</v>
      </c>
      <c r="L95" s="36">
        <v>250</v>
      </c>
      <c r="M95" s="56">
        <v>0</v>
      </c>
      <c r="N95" s="10">
        <f t="shared" si="1"/>
        <v>4423.05</v>
      </c>
      <c r="O95" s="9" t="s">
        <v>1328</v>
      </c>
      <c r="P95" s="102" t="s">
        <v>1328</v>
      </c>
    </row>
    <row r="96" spans="1:16" ht="33.75" customHeight="1" x14ac:dyDescent="0.25">
      <c r="A96" s="9">
        <v>86</v>
      </c>
      <c r="B96" s="59" t="s">
        <v>1325</v>
      </c>
      <c r="C96" s="9" t="s">
        <v>1427</v>
      </c>
      <c r="D96" s="9" t="s">
        <v>1374</v>
      </c>
      <c r="E96" s="36">
        <v>1168</v>
      </c>
      <c r="F96" s="36">
        <v>0</v>
      </c>
      <c r="G96" s="36">
        <v>50</v>
      </c>
      <c r="H96" s="36">
        <v>400</v>
      </c>
      <c r="I96" s="36">
        <v>1400</v>
      </c>
      <c r="J96" s="36">
        <v>1155.05</v>
      </c>
      <c r="K96" s="36">
        <v>0</v>
      </c>
      <c r="L96" s="36">
        <v>250</v>
      </c>
      <c r="M96" s="56">
        <v>0</v>
      </c>
      <c r="N96" s="10">
        <f t="shared" si="1"/>
        <v>4423.05</v>
      </c>
      <c r="O96" s="9" t="s">
        <v>1328</v>
      </c>
      <c r="P96" s="102" t="s">
        <v>1328</v>
      </c>
    </row>
    <row r="97" spans="1:16" ht="33.75" customHeight="1" x14ac:dyDescent="0.25">
      <c r="A97" s="9">
        <v>87</v>
      </c>
      <c r="B97" s="59" t="s">
        <v>1325</v>
      </c>
      <c r="C97" s="9" t="s">
        <v>1428</v>
      </c>
      <c r="D97" s="9" t="s">
        <v>1374</v>
      </c>
      <c r="E97" s="36">
        <v>1168</v>
      </c>
      <c r="F97" s="36">
        <v>0</v>
      </c>
      <c r="G97" s="36">
        <v>50</v>
      </c>
      <c r="H97" s="36">
        <v>400</v>
      </c>
      <c r="I97" s="36">
        <v>1400</v>
      </c>
      <c r="J97" s="36">
        <v>1155.05</v>
      </c>
      <c r="K97" s="36">
        <v>0</v>
      </c>
      <c r="L97" s="36">
        <v>250</v>
      </c>
      <c r="M97" s="56">
        <v>0</v>
      </c>
      <c r="N97" s="10">
        <f t="shared" si="1"/>
        <v>4423.05</v>
      </c>
      <c r="O97" s="9" t="s">
        <v>1328</v>
      </c>
      <c r="P97" s="102" t="s">
        <v>1328</v>
      </c>
    </row>
    <row r="98" spans="1:16" ht="33.75" customHeight="1" x14ac:dyDescent="0.25">
      <c r="A98" s="9">
        <v>88</v>
      </c>
      <c r="B98" s="59" t="s">
        <v>1325</v>
      </c>
      <c r="C98" s="9" t="s">
        <v>1429</v>
      </c>
      <c r="D98" s="9" t="s">
        <v>1374</v>
      </c>
      <c r="E98" s="36">
        <v>1168</v>
      </c>
      <c r="F98" s="36">
        <v>0</v>
      </c>
      <c r="G98" s="36">
        <v>50</v>
      </c>
      <c r="H98" s="36">
        <v>400</v>
      </c>
      <c r="I98" s="36">
        <v>1400</v>
      </c>
      <c r="J98" s="36">
        <v>1155.05</v>
      </c>
      <c r="K98" s="36">
        <v>0</v>
      </c>
      <c r="L98" s="36">
        <v>250</v>
      </c>
      <c r="M98" s="56">
        <v>0</v>
      </c>
      <c r="N98" s="10">
        <f t="shared" si="1"/>
        <v>4423.05</v>
      </c>
      <c r="O98" s="9" t="s">
        <v>1328</v>
      </c>
      <c r="P98" s="102" t="s">
        <v>1328</v>
      </c>
    </row>
    <row r="99" spans="1:16" ht="33.75" customHeight="1" x14ac:dyDescent="0.25">
      <c r="A99" s="9">
        <v>89</v>
      </c>
      <c r="B99" s="59" t="s">
        <v>1325</v>
      </c>
      <c r="C99" s="9" t="s">
        <v>1430</v>
      </c>
      <c r="D99" s="9" t="s">
        <v>1374</v>
      </c>
      <c r="E99" s="36">
        <v>1168</v>
      </c>
      <c r="F99" s="36">
        <v>0</v>
      </c>
      <c r="G99" s="36">
        <v>50</v>
      </c>
      <c r="H99" s="36">
        <v>400</v>
      </c>
      <c r="I99" s="36">
        <v>1400</v>
      </c>
      <c r="J99" s="36">
        <v>1155.05</v>
      </c>
      <c r="K99" s="36">
        <v>0</v>
      </c>
      <c r="L99" s="36">
        <v>250</v>
      </c>
      <c r="M99" s="56">
        <v>0</v>
      </c>
      <c r="N99" s="10">
        <f t="shared" si="1"/>
        <v>4423.05</v>
      </c>
      <c r="O99" s="9" t="s">
        <v>1328</v>
      </c>
      <c r="P99" s="102" t="s">
        <v>1328</v>
      </c>
    </row>
    <row r="100" spans="1:16" ht="33.75" customHeight="1" x14ac:dyDescent="0.25">
      <c r="A100" s="9">
        <v>90</v>
      </c>
      <c r="B100" s="59" t="s">
        <v>1325</v>
      </c>
      <c r="C100" s="9" t="s">
        <v>1431</v>
      </c>
      <c r="D100" s="9" t="s">
        <v>1374</v>
      </c>
      <c r="E100" s="36">
        <v>1168</v>
      </c>
      <c r="F100" s="36">
        <v>0</v>
      </c>
      <c r="G100" s="36">
        <v>50</v>
      </c>
      <c r="H100" s="36">
        <v>400</v>
      </c>
      <c r="I100" s="36">
        <v>1400</v>
      </c>
      <c r="J100" s="36">
        <v>1155.05</v>
      </c>
      <c r="K100" s="36">
        <v>0</v>
      </c>
      <c r="L100" s="36">
        <v>250</v>
      </c>
      <c r="M100" s="56">
        <v>0</v>
      </c>
      <c r="N100" s="10">
        <f t="shared" si="1"/>
        <v>4423.05</v>
      </c>
      <c r="O100" s="9" t="s">
        <v>1328</v>
      </c>
      <c r="P100" s="102" t="s">
        <v>1328</v>
      </c>
    </row>
    <row r="101" spans="1:16" ht="33.75" customHeight="1" x14ac:dyDescent="0.25">
      <c r="A101" s="9">
        <v>91</v>
      </c>
      <c r="B101" s="59" t="s">
        <v>1325</v>
      </c>
      <c r="C101" s="9" t="s">
        <v>1432</v>
      </c>
      <c r="D101" s="9" t="s">
        <v>1374</v>
      </c>
      <c r="E101" s="36">
        <v>1168</v>
      </c>
      <c r="F101" s="36">
        <v>0</v>
      </c>
      <c r="G101" s="36">
        <v>35</v>
      </c>
      <c r="H101" s="36">
        <v>400</v>
      </c>
      <c r="I101" s="36">
        <v>1400</v>
      </c>
      <c r="J101" s="36">
        <v>1155.05</v>
      </c>
      <c r="K101" s="36">
        <v>0</v>
      </c>
      <c r="L101" s="36">
        <v>250</v>
      </c>
      <c r="M101" s="56">
        <v>0</v>
      </c>
      <c r="N101" s="10">
        <f t="shared" si="1"/>
        <v>4408.05</v>
      </c>
      <c r="O101" s="9" t="s">
        <v>1328</v>
      </c>
      <c r="P101" s="102" t="s">
        <v>1328</v>
      </c>
    </row>
    <row r="102" spans="1:16" ht="33.75" customHeight="1" x14ac:dyDescent="0.25">
      <c r="A102" s="9">
        <v>92</v>
      </c>
      <c r="B102" s="59" t="s">
        <v>1325</v>
      </c>
      <c r="C102" s="9" t="s">
        <v>1433</v>
      </c>
      <c r="D102" s="9" t="s">
        <v>1374</v>
      </c>
      <c r="E102" s="36">
        <v>1168</v>
      </c>
      <c r="F102" s="36">
        <v>0</v>
      </c>
      <c r="G102" s="36">
        <v>50</v>
      </c>
      <c r="H102" s="36">
        <v>400</v>
      </c>
      <c r="I102" s="36">
        <v>1400</v>
      </c>
      <c r="J102" s="36">
        <v>1155.05</v>
      </c>
      <c r="K102" s="36">
        <v>0</v>
      </c>
      <c r="L102" s="36">
        <v>250</v>
      </c>
      <c r="M102" s="56">
        <v>0</v>
      </c>
      <c r="N102" s="10">
        <f t="shared" si="1"/>
        <v>4423.05</v>
      </c>
      <c r="O102" s="9" t="s">
        <v>1328</v>
      </c>
      <c r="P102" s="102" t="s">
        <v>1328</v>
      </c>
    </row>
    <row r="103" spans="1:16" ht="33.75" customHeight="1" x14ac:dyDescent="0.25">
      <c r="A103" s="9">
        <v>93</v>
      </c>
      <c r="B103" s="59" t="s">
        <v>1325</v>
      </c>
      <c r="C103" s="9" t="s">
        <v>1434</v>
      </c>
      <c r="D103" s="9" t="s">
        <v>1374</v>
      </c>
      <c r="E103" s="36">
        <v>1168</v>
      </c>
      <c r="F103" s="36">
        <v>0</v>
      </c>
      <c r="G103" s="36">
        <v>50</v>
      </c>
      <c r="H103" s="36">
        <v>400</v>
      </c>
      <c r="I103" s="36">
        <v>1400</v>
      </c>
      <c r="J103" s="36">
        <v>1155.05</v>
      </c>
      <c r="K103" s="36">
        <v>0</v>
      </c>
      <c r="L103" s="36">
        <v>250</v>
      </c>
      <c r="M103" s="56">
        <v>0</v>
      </c>
      <c r="N103" s="10">
        <f t="shared" si="1"/>
        <v>4423.05</v>
      </c>
      <c r="O103" s="9" t="s">
        <v>1328</v>
      </c>
      <c r="P103" s="102" t="s">
        <v>1328</v>
      </c>
    </row>
    <row r="104" spans="1:16" ht="33.75" customHeight="1" x14ac:dyDescent="0.25">
      <c r="A104" s="9">
        <v>94</v>
      </c>
      <c r="B104" s="59" t="s">
        <v>1325</v>
      </c>
      <c r="C104" s="9" t="s">
        <v>1435</v>
      </c>
      <c r="D104" s="9" t="s">
        <v>1374</v>
      </c>
      <c r="E104" s="36">
        <v>1168</v>
      </c>
      <c r="F104" s="36">
        <v>0</v>
      </c>
      <c r="G104" s="36">
        <v>50</v>
      </c>
      <c r="H104" s="36">
        <v>400</v>
      </c>
      <c r="I104" s="36">
        <v>1400</v>
      </c>
      <c r="J104" s="36">
        <v>1155.05</v>
      </c>
      <c r="K104" s="36">
        <v>0</v>
      </c>
      <c r="L104" s="36">
        <v>250</v>
      </c>
      <c r="M104" s="56">
        <v>0</v>
      </c>
      <c r="N104" s="10">
        <f t="shared" si="1"/>
        <v>4423.05</v>
      </c>
      <c r="O104" s="9" t="s">
        <v>1328</v>
      </c>
      <c r="P104" s="102" t="s">
        <v>1328</v>
      </c>
    </row>
    <row r="105" spans="1:16" ht="33.75" customHeight="1" x14ac:dyDescent="0.25">
      <c r="A105" s="9">
        <v>95</v>
      </c>
      <c r="B105" s="59" t="s">
        <v>1325</v>
      </c>
      <c r="C105" s="9" t="s">
        <v>1436</v>
      </c>
      <c r="D105" s="9" t="s">
        <v>1374</v>
      </c>
      <c r="E105" s="36">
        <v>1168</v>
      </c>
      <c r="F105" s="36">
        <v>0</v>
      </c>
      <c r="G105" s="36">
        <v>50</v>
      </c>
      <c r="H105" s="36">
        <v>400</v>
      </c>
      <c r="I105" s="36">
        <v>1400</v>
      </c>
      <c r="J105" s="36">
        <v>1155.05</v>
      </c>
      <c r="K105" s="36">
        <v>0</v>
      </c>
      <c r="L105" s="36">
        <v>250</v>
      </c>
      <c r="M105" s="56">
        <v>0</v>
      </c>
      <c r="N105" s="10">
        <f t="shared" si="1"/>
        <v>4423.05</v>
      </c>
      <c r="O105" s="9" t="s">
        <v>1328</v>
      </c>
      <c r="P105" s="102" t="s">
        <v>1328</v>
      </c>
    </row>
    <row r="106" spans="1:16" ht="33.75" customHeight="1" x14ac:dyDescent="0.25">
      <c r="A106" s="9">
        <v>96</v>
      </c>
      <c r="B106" s="59" t="s">
        <v>1325</v>
      </c>
      <c r="C106" s="9" t="s">
        <v>1437</v>
      </c>
      <c r="D106" s="9" t="s">
        <v>1374</v>
      </c>
      <c r="E106" s="36">
        <v>1168</v>
      </c>
      <c r="F106" s="36">
        <v>0</v>
      </c>
      <c r="G106" s="36">
        <v>50</v>
      </c>
      <c r="H106" s="36">
        <v>400</v>
      </c>
      <c r="I106" s="36">
        <v>1400</v>
      </c>
      <c r="J106" s="36">
        <v>1155.05</v>
      </c>
      <c r="K106" s="36">
        <v>0</v>
      </c>
      <c r="L106" s="36">
        <v>250</v>
      </c>
      <c r="M106" s="56">
        <v>0</v>
      </c>
      <c r="N106" s="10">
        <f t="shared" si="1"/>
        <v>4423.05</v>
      </c>
      <c r="O106" s="9" t="s">
        <v>1328</v>
      </c>
      <c r="P106" s="102" t="s">
        <v>1328</v>
      </c>
    </row>
    <row r="107" spans="1:16" ht="33.75" customHeight="1" x14ac:dyDescent="0.25">
      <c r="A107" s="9">
        <v>97</v>
      </c>
      <c r="B107" s="59" t="s">
        <v>1325</v>
      </c>
      <c r="C107" s="9" t="s">
        <v>1438</v>
      </c>
      <c r="D107" s="9" t="s">
        <v>1374</v>
      </c>
      <c r="E107" s="36">
        <v>1168</v>
      </c>
      <c r="F107" s="36">
        <v>0</v>
      </c>
      <c r="G107" s="36">
        <v>50</v>
      </c>
      <c r="H107" s="36">
        <v>400</v>
      </c>
      <c r="I107" s="36">
        <v>1400</v>
      </c>
      <c r="J107" s="36">
        <v>1155.05</v>
      </c>
      <c r="K107" s="36">
        <v>0</v>
      </c>
      <c r="L107" s="36">
        <v>250</v>
      </c>
      <c r="M107" s="56">
        <v>0</v>
      </c>
      <c r="N107" s="10">
        <f t="shared" si="1"/>
        <v>4423.05</v>
      </c>
      <c r="O107" s="9" t="s">
        <v>1328</v>
      </c>
      <c r="P107" s="102" t="s">
        <v>1328</v>
      </c>
    </row>
    <row r="108" spans="1:16" ht="33.75" customHeight="1" x14ac:dyDescent="0.25">
      <c r="A108" s="9">
        <v>98</v>
      </c>
      <c r="B108" s="59" t="s">
        <v>1325</v>
      </c>
      <c r="C108" s="9" t="s">
        <v>1439</v>
      </c>
      <c r="D108" s="9" t="s">
        <v>1374</v>
      </c>
      <c r="E108" s="36">
        <v>1168</v>
      </c>
      <c r="F108" s="36">
        <v>0</v>
      </c>
      <c r="G108" s="36">
        <v>50</v>
      </c>
      <c r="H108" s="36">
        <v>400</v>
      </c>
      <c r="I108" s="36">
        <v>1400</v>
      </c>
      <c r="J108" s="36">
        <v>1155.05</v>
      </c>
      <c r="K108" s="36">
        <v>0</v>
      </c>
      <c r="L108" s="36">
        <v>250</v>
      </c>
      <c r="M108" s="56">
        <v>0</v>
      </c>
      <c r="N108" s="10">
        <f t="shared" si="1"/>
        <v>4423.05</v>
      </c>
      <c r="O108" s="9" t="s">
        <v>1328</v>
      </c>
      <c r="P108" s="102" t="s">
        <v>1328</v>
      </c>
    </row>
    <row r="109" spans="1:16" ht="33.75" customHeight="1" x14ac:dyDescent="0.25">
      <c r="A109" s="9">
        <v>99</v>
      </c>
      <c r="B109" s="59" t="s">
        <v>1325</v>
      </c>
      <c r="C109" s="9" t="s">
        <v>1440</v>
      </c>
      <c r="D109" s="9" t="s">
        <v>1374</v>
      </c>
      <c r="E109" s="36">
        <v>1168</v>
      </c>
      <c r="F109" s="36">
        <v>0</v>
      </c>
      <c r="G109" s="36">
        <v>75</v>
      </c>
      <c r="H109" s="36">
        <v>400</v>
      </c>
      <c r="I109" s="36">
        <v>1400</v>
      </c>
      <c r="J109" s="36">
        <v>982.6</v>
      </c>
      <c r="K109" s="36">
        <v>0</v>
      </c>
      <c r="L109" s="36">
        <v>250</v>
      </c>
      <c r="M109" s="56">
        <v>0</v>
      </c>
      <c r="N109" s="10">
        <f t="shared" si="1"/>
        <v>4275.6000000000004</v>
      </c>
      <c r="O109" s="9" t="s">
        <v>1328</v>
      </c>
      <c r="P109" s="102" t="s">
        <v>1328</v>
      </c>
    </row>
    <row r="110" spans="1:16" ht="33.75" customHeight="1" x14ac:dyDescent="0.25">
      <c r="A110" s="9">
        <v>100</v>
      </c>
      <c r="B110" s="59" t="s">
        <v>1325</v>
      </c>
      <c r="C110" s="9" t="s">
        <v>1441</v>
      </c>
      <c r="D110" s="9" t="s">
        <v>1374</v>
      </c>
      <c r="E110" s="36">
        <v>1168</v>
      </c>
      <c r="F110" s="36">
        <v>0</v>
      </c>
      <c r="G110" s="36">
        <v>50</v>
      </c>
      <c r="H110" s="36">
        <v>400</v>
      </c>
      <c r="I110" s="36">
        <v>1400</v>
      </c>
      <c r="J110" s="36">
        <v>982.6</v>
      </c>
      <c r="K110" s="36">
        <v>0</v>
      </c>
      <c r="L110" s="36">
        <v>250</v>
      </c>
      <c r="M110" s="56">
        <v>0</v>
      </c>
      <c r="N110" s="10">
        <f t="shared" si="1"/>
        <v>4250.6000000000004</v>
      </c>
      <c r="O110" s="9" t="s">
        <v>1328</v>
      </c>
      <c r="P110" s="102" t="s">
        <v>1328</v>
      </c>
    </row>
    <row r="111" spans="1:16" ht="33.75" customHeight="1" x14ac:dyDescent="0.25">
      <c r="A111" s="9">
        <v>101</v>
      </c>
      <c r="B111" s="59" t="s">
        <v>1325</v>
      </c>
      <c r="C111" s="9" t="s">
        <v>1442</v>
      </c>
      <c r="D111" s="9" t="s">
        <v>1374</v>
      </c>
      <c r="E111" s="36">
        <v>1168</v>
      </c>
      <c r="F111" s="36">
        <v>0</v>
      </c>
      <c r="G111" s="36">
        <v>50</v>
      </c>
      <c r="H111" s="36">
        <v>400</v>
      </c>
      <c r="I111" s="36">
        <v>1400</v>
      </c>
      <c r="J111" s="36">
        <v>982.6</v>
      </c>
      <c r="K111" s="36">
        <v>0</v>
      </c>
      <c r="L111" s="36">
        <v>250</v>
      </c>
      <c r="M111" s="56">
        <v>0</v>
      </c>
      <c r="N111" s="10">
        <f t="shared" si="1"/>
        <v>4250.6000000000004</v>
      </c>
      <c r="O111" s="9" t="s">
        <v>1328</v>
      </c>
      <c r="P111" s="102" t="s">
        <v>1328</v>
      </c>
    </row>
    <row r="112" spans="1:16" ht="33.75" customHeight="1" x14ac:dyDescent="0.25">
      <c r="A112" s="9">
        <v>102</v>
      </c>
      <c r="B112" s="59" t="s">
        <v>1325</v>
      </c>
      <c r="C112" s="9" t="s">
        <v>1443</v>
      </c>
      <c r="D112" s="9" t="s">
        <v>1374</v>
      </c>
      <c r="E112" s="36">
        <v>1168</v>
      </c>
      <c r="F112" s="36">
        <v>0</v>
      </c>
      <c r="G112" s="36">
        <v>50</v>
      </c>
      <c r="H112" s="36">
        <v>400</v>
      </c>
      <c r="I112" s="36">
        <v>1400</v>
      </c>
      <c r="J112" s="36">
        <v>982.6</v>
      </c>
      <c r="K112" s="36">
        <v>0</v>
      </c>
      <c r="L112" s="36">
        <v>250</v>
      </c>
      <c r="M112" s="56">
        <v>0</v>
      </c>
      <c r="N112" s="10">
        <f t="shared" si="1"/>
        <v>4250.6000000000004</v>
      </c>
      <c r="O112" s="9" t="s">
        <v>1328</v>
      </c>
      <c r="P112" s="102" t="s">
        <v>1328</v>
      </c>
    </row>
    <row r="113" spans="1:16" ht="33.75" customHeight="1" x14ac:dyDescent="0.25">
      <c r="A113" s="9">
        <v>103</v>
      </c>
      <c r="B113" s="59" t="s">
        <v>1325</v>
      </c>
      <c r="C113" s="9" t="s">
        <v>1444</v>
      </c>
      <c r="D113" s="9" t="s">
        <v>1339</v>
      </c>
      <c r="E113" s="36">
        <v>10261</v>
      </c>
      <c r="F113" s="36">
        <v>4000</v>
      </c>
      <c r="G113" s="36"/>
      <c r="H113" s="36"/>
      <c r="I113" s="36">
        <v>4000</v>
      </c>
      <c r="J113" s="36"/>
      <c r="K113" s="36">
        <v>375</v>
      </c>
      <c r="L113" s="36">
        <v>250</v>
      </c>
      <c r="M113" s="56"/>
      <c r="N113" s="10">
        <f t="shared" si="1"/>
        <v>18886</v>
      </c>
      <c r="O113" s="9"/>
      <c r="P113" s="102"/>
    </row>
    <row r="114" spans="1:16" ht="33.75" customHeight="1" x14ac:dyDescent="0.25">
      <c r="A114" s="9">
        <v>104</v>
      </c>
      <c r="B114" s="59" t="s">
        <v>1325</v>
      </c>
      <c r="C114" s="9" t="s">
        <v>1445</v>
      </c>
      <c r="D114" s="9" t="s">
        <v>1374</v>
      </c>
      <c r="E114" s="36">
        <v>1168</v>
      </c>
      <c r="F114" s="36">
        <v>0</v>
      </c>
      <c r="G114" s="36">
        <v>50</v>
      </c>
      <c r="H114" s="36">
        <v>400</v>
      </c>
      <c r="I114" s="36">
        <v>1400</v>
      </c>
      <c r="J114" s="36">
        <v>982.6</v>
      </c>
      <c r="K114" s="36">
        <v>0</v>
      </c>
      <c r="L114" s="36">
        <v>250</v>
      </c>
      <c r="M114" s="56">
        <v>0</v>
      </c>
      <c r="N114" s="10">
        <f t="shared" si="1"/>
        <v>4250.6000000000004</v>
      </c>
      <c r="O114" s="9" t="s">
        <v>1328</v>
      </c>
      <c r="P114" s="102" t="s">
        <v>1328</v>
      </c>
    </row>
    <row r="115" spans="1:16" ht="33.75" customHeight="1" x14ac:dyDescent="0.25">
      <c r="A115" s="9">
        <v>105</v>
      </c>
      <c r="B115" s="59" t="s">
        <v>1325</v>
      </c>
      <c r="C115" s="9" t="s">
        <v>1446</v>
      </c>
      <c r="D115" s="9" t="s">
        <v>1342</v>
      </c>
      <c r="E115" s="36">
        <v>5835</v>
      </c>
      <c r="F115" s="36">
        <v>0</v>
      </c>
      <c r="G115" s="36">
        <v>0</v>
      </c>
      <c r="H115" s="36"/>
      <c r="I115" s="36">
        <v>3800</v>
      </c>
      <c r="J115" s="36"/>
      <c r="K115" s="36">
        <v>375</v>
      </c>
      <c r="L115" s="36">
        <v>250</v>
      </c>
      <c r="M115" s="56">
        <v>0</v>
      </c>
      <c r="N115" s="10">
        <f t="shared" si="1"/>
        <v>10260</v>
      </c>
      <c r="O115" s="9" t="s">
        <v>1328</v>
      </c>
      <c r="P115" s="102" t="s">
        <v>1328</v>
      </c>
    </row>
    <row r="116" spans="1:16" ht="33.75" customHeight="1" x14ac:dyDescent="0.25">
      <c r="A116" s="9">
        <v>106</v>
      </c>
      <c r="B116" s="59" t="s">
        <v>1325</v>
      </c>
      <c r="C116" s="9" t="s">
        <v>1447</v>
      </c>
      <c r="D116" s="9" t="s">
        <v>1348</v>
      </c>
      <c r="E116" s="36">
        <v>2441</v>
      </c>
      <c r="F116" s="36">
        <v>0</v>
      </c>
      <c r="G116" s="36">
        <v>35</v>
      </c>
      <c r="H116" s="36">
        <v>500</v>
      </c>
      <c r="I116" s="36">
        <v>2400</v>
      </c>
      <c r="J116" s="36"/>
      <c r="K116" s="36">
        <v>0</v>
      </c>
      <c r="L116" s="36">
        <v>250</v>
      </c>
      <c r="M116" s="56">
        <v>0</v>
      </c>
      <c r="N116" s="10">
        <f t="shared" si="1"/>
        <v>5626</v>
      </c>
      <c r="O116" s="9" t="s">
        <v>1328</v>
      </c>
      <c r="P116" s="102" t="s">
        <v>1328</v>
      </c>
    </row>
    <row r="117" spans="1:16" ht="33.75" customHeight="1" x14ac:dyDescent="0.25">
      <c r="A117" s="9">
        <v>107</v>
      </c>
      <c r="B117" s="59" t="s">
        <v>1325</v>
      </c>
      <c r="C117" s="9" t="s">
        <v>1448</v>
      </c>
      <c r="D117" s="9" t="s">
        <v>1374</v>
      </c>
      <c r="E117" s="36">
        <v>1168</v>
      </c>
      <c r="F117" s="36">
        <v>0</v>
      </c>
      <c r="G117" s="36">
        <v>35</v>
      </c>
      <c r="H117" s="36">
        <v>400</v>
      </c>
      <c r="I117" s="36">
        <v>1400</v>
      </c>
      <c r="J117" s="36">
        <v>982.6</v>
      </c>
      <c r="K117" s="36">
        <v>0</v>
      </c>
      <c r="L117" s="36">
        <v>250</v>
      </c>
      <c r="M117" s="56">
        <v>0</v>
      </c>
      <c r="N117" s="10">
        <f t="shared" si="1"/>
        <v>4235.6000000000004</v>
      </c>
      <c r="O117" s="9" t="s">
        <v>1328</v>
      </c>
      <c r="P117" s="102" t="s">
        <v>1328</v>
      </c>
    </row>
    <row r="118" spans="1:16" ht="33.75" customHeight="1" x14ac:dyDescent="0.25">
      <c r="A118" s="9">
        <v>108</v>
      </c>
      <c r="B118" s="59" t="s">
        <v>1325</v>
      </c>
      <c r="C118" s="9" t="s">
        <v>1449</v>
      </c>
      <c r="D118" s="9" t="s">
        <v>1374</v>
      </c>
      <c r="E118" s="36">
        <v>1168</v>
      </c>
      <c r="F118" s="36">
        <v>0</v>
      </c>
      <c r="G118" s="36">
        <v>35</v>
      </c>
      <c r="H118" s="36">
        <v>400</v>
      </c>
      <c r="I118" s="36">
        <v>1400</v>
      </c>
      <c r="J118" s="36">
        <v>982.6</v>
      </c>
      <c r="K118" s="36">
        <v>0</v>
      </c>
      <c r="L118" s="36">
        <v>250</v>
      </c>
      <c r="M118" s="56">
        <v>0</v>
      </c>
      <c r="N118" s="10">
        <f t="shared" si="1"/>
        <v>4235.6000000000004</v>
      </c>
      <c r="O118" s="9" t="s">
        <v>1328</v>
      </c>
      <c r="P118" s="102" t="s">
        <v>1328</v>
      </c>
    </row>
    <row r="119" spans="1:16" ht="33.75" customHeight="1" x14ac:dyDescent="0.25">
      <c r="A119" s="9">
        <v>109</v>
      </c>
      <c r="B119" s="59" t="s">
        <v>1325</v>
      </c>
      <c r="C119" s="9" t="s">
        <v>1450</v>
      </c>
      <c r="D119" s="9" t="s">
        <v>1374</v>
      </c>
      <c r="E119" s="36">
        <v>1168</v>
      </c>
      <c r="F119" s="36">
        <v>0</v>
      </c>
      <c r="G119" s="36">
        <v>0</v>
      </c>
      <c r="H119" s="36">
        <v>400</v>
      </c>
      <c r="I119" s="36">
        <v>1400</v>
      </c>
      <c r="J119" s="36">
        <v>982.6</v>
      </c>
      <c r="K119" s="36">
        <v>0</v>
      </c>
      <c r="L119" s="36">
        <v>250</v>
      </c>
      <c r="M119" s="56">
        <v>0</v>
      </c>
      <c r="N119" s="10">
        <f t="shared" si="1"/>
        <v>4200.6000000000004</v>
      </c>
      <c r="O119" s="9" t="s">
        <v>1328</v>
      </c>
      <c r="P119" s="102" t="s">
        <v>1328</v>
      </c>
    </row>
    <row r="120" spans="1:16" ht="33.75" customHeight="1" x14ac:dyDescent="0.25">
      <c r="A120" s="9">
        <v>110</v>
      </c>
      <c r="B120" s="59" t="s">
        <v>1325</v>
      </c>
      <c r="C120" s="9" t="s">
        <v>1451</v>
      </c>
      <c r="D120" s="9" t="s">
        <v>1342</v>
      </c>
      <c r="E120" s="36">
        <v>5835</v>
      </c>
      <c r="F120" s="36">
        <v>0</v>
      </c>
      <c r="G120" s="36">
        <v>0</v>
      </c>
      <c r="H120" s="36"/>
      <c r="I120" s="36">
        <v>3800</v>
      </c>
      <c r="J120" s="36"/>
      <c r="K120" s="36">
        <v>375</v>
      </c>
      <c r="L120" s="36">
        <v>250</v>
      </c>
      <c r="M120" s="56">
        <v>0</v>
      </c>
      <c r="N120" s="10">
        <f t="shared" ref="N120:N183" si="2">SUM(E120:M120)</f>
        <v>10260</v>
      </c>
      <c r="O120" s="9" t="s">
        <v>1328</v>
      </c>
      <c r="P120" s="102" t="s">
        <v>1328</v>
      </c>
    </row>
    <row r="121" spans="1:16" ht="33.75" customHeight="1" x14ac:dyDescent="0.25">
      <c r="A121" s="9">
        <v>111</v>
      </c>
      <c r="B121" s="59" t="s">
        <v>1325</v>
      </c>
      <c r="C121" s="9" t="s">
        <v>1452</v>
      </c>
      <c r="D121" s="60" t="s">
        <v>1339</v>
      </c>
      <c r="E121" s="36">
        <v>10261</v>
      </c>
      <c r="F121" s="36">
        <v>4000</v>
      </c>
      <c r="G121" s="36"/>
      <c r="H121" s="36"/>
      <c r="I121" s="36">
        <v>4000</v>
      </c>
      <c r="J121" s="36"/>
      <c r="K121" s="36">
        <v>375</v>
      </c>
      <c r="L121" s="36">
        <v>250</v>
      </c>
      <c r="M121" s="56"/>
      <c r="N121" s="10">
        <f t="shared" si="2"/>
        <v>18886</v>
      </c>
      <c r="O121" s="9"/>
      <c r="P121" s="102"/>
    </row>
    <row r="122" spans="1:16" ht="33.75" customHeight="1" x14ac:dyDescent="0.25">
      <c r="A122" s="9">
        <v>112</v>
      </c>
      <c r="B122" s="59" t="s">
        <v>1325</v>
      </c>
      <c r="C122" s="9" t="s">
        <v>1453</v>
      </c>
      <c r="D122" s="9" t="s">
        <v>1342</v>
      </c>
      <c r="E122" s="36">
        <v>5835</v>
      </c>
      <c r="F122" s="36">
        <v>0</v>
      </c>
      <c r="G122" s="36">
        <v>0</v>
      </c>
      <c r="H122" s="36"/>
      <c r="I122" s="36">
        <v>3800</v>
      </c>
      <c r="J122" s="36"/>
      <c r="K122" s="36">
        <v>375</v>
      </c>
      <c r="L122" s="36">
        <v>250</v>
      </c>
      <c r="M122" s="56">
        <v>0</v>
      </c>
      <c r="N122" s="10">
        <f t="shared" si="2"/>
        <v>10260</v>
      </c>
      <c r="O122" s="9" t="s">
        <v>1328</v>
      </c>
      <c r="P122" s="102" t="s">
        <v>1328</v>
      </c>
    </row>
    <row r="123" spans="1:16" ht="33.75" customHeight="1" x14ac:dyDescent="0.25">
      <c r="A123" s="9">
        <v>113</v>
      </c>
      <c r="B123" s="59" t="s">
        <v>1325</v>
      </c>
      <c r="C123" s="9" t="s">
        <v>1454</v>
      </c>
      <c r="D123" s="9" t="s">
        <v>1342</v>
      </c>
      <c r="E123" s="36">
        <v>5835</v>
      </c>
      <c r="F123" s="36">
        <v>0</v>
      </c>
      <c r="G123" s="36">
        <v>0</v>
      </c>
      <c r="H123" s="36"/>
      <c r="I123" s="36">
        <v>3800</v>
      </c>
      <c r="J123" s="36"/>
      <c r="K123" s="36">
        <v>375</v>
      </c>
      <c r="L123" s="36">
        <v>250</v>
      </c>
      <c r="M123" s="56">
        <v>0</v>
      </c>
      <c r="N123" s="10">
        <f t="shared" si="2"/>
        <v>10260</v>
      </c>
      <c r="O123" s="9" t="s">
        <v>1328</v>
      </c>
      <c r="P123" s="102" t="s">
        <v>1328</v>
      </c>
    </row>
    <row r="124" spans="1:16" ht="33.75" customHeight="1" x14ac:dyDescent="0.25">
      <c r="A124" s="9">
        <v>114</v>
      </c>
      <c r="B124" s="59" t="s">
        <v>1325</v>
      </c>
      <c r="C124" s="9" t="s">
        <v>1455</v>
      </c>
      <c r="D124" s="9" t="s">
        <v>1374</v>
      </c>
      <c r="E124" s="36">
        <v>1168</v>
      </c>
      <c r="F124" s="36">
        <v>0</v>
      </c>
      <c r="G124" s="36">
        <v>75</v>
      </c>
      <c r="H124" s="36">
        <v>400</v>
      </c>
      <c r="I124" s="36">
        <v>1400</v>
      </c>
      <c r="J124" s="36">
        <v>982.6</v>
      </c>
      <c r="K124" s="36">
        <v>0</v>
      </c>
      <c r="L124" s="36">
        <v>250</v>
      </c>
      <c r="M124" s="56">
        <v>0</v>
      </c>
      <c r="N124" s="10">
        <f t="shared" si="2"/>
        <v>4275.6000000000004</v>
      </c>
      <c r="O124" s="9" t="s">
        <v>1328</v>
      </c>
      <c r="P124" s="102" t="s">
        <v>1328</v>
      </c>
    </row>
    <row r="125" spans="1:16" ht="33.75" customHeight="1" x14ac:dyDescent="0.25">
      <c r="A125" s="9">
        <v>115</v>
      </c>
      <c r="B125" s="59" t="s">
        <v>1325</v>
      </c>
      <c r="C125" s="9" t="s">
        <v>1456</v>
      </c>
      <c r="D125" s="9" t="s">
        <v>1374</v>
      </c>
      <c r="E125" s="36">
        <v>1168</v>
      </c>
      <c r="F125" s="36">
        <v>0</v>
      </c>
      <c r="G125" s="36">
        <v>50</v>
      </c>
      <c r="H125" s="36">
        <v>400</v>
      </c>
      <c r="I125" s="36">
        <v>1400</v>
      </c>
      <c r="J125" s="36">
        <v>982.6</v>
      </c>
      <c r="K125" s="36">
        <v>0</v>
      </c>
      <c r="L125" s="36">
        <v>250</v>
      </c>
      <c r="M125" s="56">
        <v>0</v>
      </c>
      <c r="N125" s="10">
        <f t="shared" si="2"/>
        <v>4250.6000000000004</v>
      </c>
      <c r="O125" s="9" t="s">
        <v>1328</v>
      </c>
      <c r="P125" s="102" t="s">
        <v>1328</v>
      </c>
    </row>
    <row r="126" spans="1:16" ht="33.75" customHeight="1" x14ac:dyDescent="0.25">
      <c r="A126" s="9">
        <v>116</v>
      </c>
      <c r="B126" s="59" t="s">
        <v>1325</v>
      </c>
      <c r="C126" s="9" t="s">
        <v>1457</v>
      </c>
      <c r="D126" s="9" t="s">
        <v>1374</v>
      </c>
      <c r="E126" s="36">
        <v>1168</v>
      </c>
      <c r="F126" s="36">
        <v>0</v>
      </c>
      <c r="G126" s="36">
        <v>75</v>
      </c>
      <c r="H126" s="36">
        <v>400</v>
      </c>
      <c r="I126" s="36">
        <v>1400</v>
      </c>
      <c r="J126" s="36">
        <v>982.6</v>
      </c>
      <c r="K126" s="36">
        <v>0</v>
      </c>
      <c r="L126" s="36">
        <v>250</v>
      </c>
      <c r="M126" s="56">
        <v>0</v>
      </c>
      <c r="N126" s="10">
        <f t="shared" si="2"/>
        <v>4275.6000000000004</v>
      </c>
      <c r="O126" s="9" t="s">
        <v>1328</v>
      </c>
      <c r="P126" s="102" t="s">
        <v>1328</v>
      </c>
    </row>
    <row r="127" spans="1:16" ht="33.75" customHeight="1" x14ac:dyDescent="0.25">
      <c r="A127" s="9">
        <v>117</v>
      </c>
      <c r="B127" s="59" t="s">
        <v>1325</v>
      </c>
      <c r="C127" s="9" t="s">
        <v>1458</v>
      </c>
      <c r="D127" s="9" t="s">
        <v>1374</v>
      </c>
      <c r="E127" s="36">
        <v>1168</v>
      </c>
      <c r="F127" s="36">
        <v>0</v>
      </c>
      <c r="G127" s="36">
        <v>35</v>
      </c>
      <c r="H127" s="36">
        <v>400</v>
      </c>
      <c r="I127" s="36">
        <v>1400</v>
      </c>
      <c r="J127" s="36">
        <v>982.6</v>
      </c>
      <c r="K127" s="36">
        <v>0</v>
      </c>
      <c r="L127" s="36">
        <v>250</v>
      </c>
      <c r="M127" s="56">
        <v>0</v>
      </c>
      <c r="N127" s="10">
        <f t="shared" si="2"/>
        <v>4235.6000000000004</v>
      </c>
      <c r="O127" s="9" t="s">
        <v>1328</v>
      </c>
      <c r="P127" s="102" t="s">
        <v>1328</v>
      </c>
    </row>
    <row r="128" spans="1:16" ht="33.75" customHeight="1" x14ac:dyDescent="0.25">
      <c r="A128" s="9">
        <v>118</v>
      </c>
      <c r="B128" s="59" t="s">
        <v>1325</v>
      </c>
      <c r="C128" s="9" t="s">
        <v>1459</v>
      </c>
      <c r="D128" s="9" t="s">
        <v>1374</v>
      </c>
      <c r="E128" s="36">
        <v>1168</v>
      </c>
      <c r="F128" s="36">
        <v>0</v>
      </c>
      <c r="G128" s="36">
        <v>50</v>
      </c>
      <c r="H128" s="36">
        <v>400</v>
      </c>
      <c r="I128" s="36">
        <v>1400</v>
      </c>
      <c r="J128" s="36">
        <v>982.6</v>
      </c>
      <c r="K128" s="36">
        <v>0</v>
      </c>
      <c r="L128" s="36">
        <v>250</v>
      </c>
      <c r="M128" s="56">
        <v>0</v>
      </c>
      <c r="N128" s="10">
        <f t="shared" si="2"/>
        <v>4250.6000000000004</v>
      </c>
      <c r="O128" s="9" t="s">
        <v>1328</v>
      </c>
      <c r="P128" s="102" t="s">
        <v>1328</v>
      </c>
    </row>
    <row r="129" spans="1:16" ht="33.75" customHeight="1" x14ac:dyDescent="0.25">
      <c r="A129" s="9">
        <v>119</v>
      </c>
      <c r="B129" s="59" t="s">
        <v>1325</v>
      </c>
      <c r="C129" s="9" t="s">
        <v>1460</v>
      </c>
      <c r="D129" s="9" t="s">
        <v>1374</v>
      </c>
      <c r="E129" s="36">
        <v>1168</v>
      </c>
      <c r="F129" s="36">
        <v>0</v>
      </c>
      <c r="G129" s="36">
        <v>75</v>
      </c>
      <c r="H129" s="36">
        <v>400</v>
      </c>
      <c r="I129" s="36">
        <v>1400</v>
      </c>
      <c r="J129" s="36">
        <v>982.6</v>
      </c>
      <c r="K129" s="36">
        <v>0</v>
      </c>
      <c r="L129" s="36">
        <v>250</v>
      </c>
      <c r="M129" s="56">
        <v>0</v>
      </c>
      <c r="N129" s="10">
        <f t="shared" si="2"/>
        <v>4275.6000000000004</v>
      </c>
      <c r="O129" s="9" t="s">
        <v>1328</v>
      </c>
      <c r="P129" s="102" t="s">
        <v>1328</v>
      </c>
    </row>
    <row r="130" spans="1:16" ht="33.75" customHeight="1" x14ac:dyDescent="0.25">
      <c r="A130" s="9">
        <v>120</v>
      </c>
      <c r="B130" s="59" t="s">
        <v>1325</v>
      </c>
      <c r="C130" s="9" t="s">
        <v>1461</v>
      </c>
      <c r="D130" s="9" t="s">
        <v>1342</v>
      </c>
      <c r="E130" s="36">
        <v>5835</v>
      </c>
      <c r="F130" s="36">
        <v>0</v>
      </c>
      <c r="G130" s="36">
        <v>0</v>
      </c>
      <c r="H130" s="36"/>
      <c r="I130" s="36">
        <v>3800</v>
      </c>
      <c r="J130" s="36"/>
      <c r="K130" s="36">
        <v>375</v>
      </c>
      <c r="L130" s="36">
        <v>250</v>
      </c>
      <c r="M130" s="56">
        <v>0</v>
      </c>
      <c r="N130" s="10">
        <f t="shared" si="2"/>
        <v>10260</v>
      </c>
      <c r="O130" s="9" t="s">
        <v>1328</v>
      </c>
      <c r="P130" s="102" t="s">
        <v>1328</v>
      </c>
    </row>
    <row r="131" spans="1:16" ht="33.75" customHeight="1" x14ac:dyDescent="0.25">
      <c r="A131" s="9">
        <v>121</v>
      </c>
      <c r="B131" s="59" t="s">
        <v>1325</v>
      </c>
      <c r="C131" s="9" t="s">
        <v>1462</v>
      </c>
      <c r="D131" s="9" t="s">
        <v>1348</v>
      </c>
      <c r="E131" s="36">
        <v>2441</v>
      </c>
      <c r="F131" s="36">
        <v>0</v>
      </c>
      <c r="G131" s="36">
        <v>35</v>
      </c>
      <c r="H131" s="36">
        <v>500</v>
      </c>
      <c r="I131" s="36">
        <v>2400</v>
      </c>
      <c r="J131" s="36"/>
      <c r="K131" s="36">
        <v>0</v>
      </c>
      <c r="L131" s="36">
        <v>250</v>
      </c>
      <c r="M131" s="56">
        <v>0</v>
      </c>
      <c r="N131" s="10">
        <f t="shared" si="2"/>
        <v>5626</v>
      </c>
      <c r="O131" s="9" t="s">
        <v>1328</v>
      </c>
      <c r="P131" s="102" t="s">
        <v>1328</v>
      </c>
    </row>
    <row r="132" spans="1:16" ht="33.75" customHeight="1" x14ac:dyDescent="0.25">
      <c r="A132" s="9">
        <v>122</v>
      </c>
      <c r="B132" s="59" t="s">
        <v>1325</v>
      </c>
      <c r="C132" s="9" t="s">
        <v>1463</v>
      </c>
      <c r="D132" s="9" t="s">
        <v>1464</v>
      </c>
      <c r="E132" s="36">
        <v>1460</v>
      </c>
      <c r="F132" s="36">
        <v>0</v>
      </c>
      <c r="G132" s="36">
        <v>50</v>
      </c>
      <c r="H132" s="36">
        <v>450</v>
      </c>
      <c r="I132" s="36">
        <v>1500</v>
      </c>
      <c r="J132" s="36">
        <v>1059</v>
      </c>
      <c r="K132" s="36">
        <v>0</v>
      </c>
      <c r="L132" s="36">
        <v>250</v>
      </c>
      <c r="M132" s="56">
        <v>0</v>
      </c>
      <c r="N132" s="10">
        <f t="shared" si="2"/>
        <v>4769</v>
      </c>
      <c r="O132" s="9" t="s">
        <v>1328</v>
      </c>
      <c r="P132" s="102" t="s">
        <v>1328</v>
      </c>
    </row>
    <row r="133" spans="1:16" ht="33.75" customHeight="1" x14ac:dyDescent="0.25">
      <c r="A133" s="9">
        <v>123</v>
      </c>
      <c r="B133" s="59" t="s">
        <v>1325</v>
      </c>
      <c r="C133" s="9" t="s">
        <v>1465</v>
      </c>
      <c r="D133" s="9" t="s">
        <v>1348</v>
      </c>
      <c r="E133" s="36">
        <v>2441</v>
      </c>
      <c r="F133" s="36">
        <v>1200</v>
      </c>
      <c r="G133" s="36">
        <v>35</v>
      </c>
      <c r="H133" s="36">
        <v>500</v>
      </c>
      <c r="I133" s="36">
        <v>2400</v>
      </c>
      <c r="J133" s="36"/>
      <c r="K133" s="36">
        <v>0</v>
      </c>
      <c r="L133" s="36">
        <v>250</v>
      </c>
      <c r="M133" s="56">
        <v>0</v>
      </c>
      <c r="N133" s="10">
        <f t="shared" si="2"/>
        <v>6826</v>
      </c>
      <c r="O133" s="9" t="s">
        <v>1328</v>
      </c>
      <c r="P133" s="102" t="s">
        <v>1328</v>
      </c>
    </row>
    <row r="134" spans="1:16" ht="33.75" customHeight="1" x14ac:dyDescent="0.25">
      <c r="A134" s="9">
        <v>124</v>
      </c>
      <c r="B134" s="59" t="s">
        <v>1325</v>
      </c>
      <c r="C134" s="9" t="s">
        <v>1466</v>
      </c>
      <c r="D134" s="9" t="s">
        <v>1374</v>
      </c>
      <c r="E134" s="36">
        <v>1168</v>
      </c>
      <c r="F134" s="36">
        <v>0</v>
      </c>
      <c r="G134" s="36">
        <v>50</v>
      </c>
      <c r="H134" s="36">
        <v>400</v>
      </c>
      <c r="I134" s="36">
        <v>1400</v>
      </c>
      <c r="J134" s="36">
        <v>982.6</v>
      </c>
      <c r="K134" s="36">
        <v>0</v>
      </c>
      <c r="L134" s="36">
        <v>250</v>
      </c>
      <c r="M134" s="56">
        <v>0</v>
      </c>
      <c r="N134" s="10">
        <f t="shared" si="2"/>
        <v>4250.6000000000004</v>
      </c>
      <c r="O134" s="9" t="s">
        <v>1328</v>
      </c>
      <c r="P134" s="102" t="s">
        <v>1328</v>
      </c>
    </row>
    <row r="135" spans="1:16" ht="33.75" customHeight="1" x14ac:dyDescent="0.25">
      <c r="A135" s="9">
        <v>125</v>
      </c>
      <c r="B135" s="59" t="s">
        <v>1325</v>
      </c>
      <c r="C135" s="9" t="s">
        <v>1467</v>
      </c>
      <c r="D135" s="9" t="s">
        <v>1342</v>
      </c>
      <c r="E135" s="36">
        <v>5835</v>
      </c>
      <c r="F135" s="36">
        <v>0</v>
      </c>
      <c r="G135" s="36">
        <v>0</v>
      </c>
      <c r="H135" s="36"/>
      <c r="I135" s="36">
        <v>3800</v>
      </c>
      <c r="J135" s="36"/>
      <c r="K135" s="36">
        <v>375</v>
      </c>
      <c r="L135" s="36">
        <v>250</v>
      </c>
      <c r="M135" s="56">
        <v>0</v>
      </c>
      <c r="N135" s="10">
        <f t="shared" si="2"/>
        <v>10260</v>
      </c>
      <c r="O135" s="9" t="s">
        <v>1328</v>
      </c>
      <c r="P135" s="102" t="s">
        <v>1328</v>
      </c>
    </row>
    <row r="136" spans="1:16" ht="33.75" customHeight="1" x14ac:dyDescent="0.25">
      <c r="A136" s="9">
        <v>126</v>
      </c>
      <c r="B136" s="59" t="s">
        <v>1325</v>
      </c>
      <c r="C136" s="9" t="s">
        <v>1468</v>
      </c>
      <c r="D136" s="9" t="s">
        <v>1342</v>
      </c>
      <c r="E136" s="36">
        <v>5835</v>
      </c>
      <c r="F136" s="36">
        <v>0</v>
      </c>
      <c r="G136" s="36">
        <v>0</v>
      </c>
      <c r="H136" s="36"/>
      <c r="I136" s="36">
        <v>3800</v>
      </c>
      <c r="J136" s="36"/>
      <c r="K136" s="36">
        <v>375</v>
      </c>
      <c r="L136" s="36">
        <v>250</v>
      </c>
      <c r="M136" s="56">
        <v>0</v>
      </c>
      <c r="N136" s="10">
        <f t="shared" si="2"/>
        <v>10260</v>
      </c>
      <c r="O136" s="9" t="s">
        <v>1328</v>
      </c>
      <c r="P136" s="102" t="s">
        <v>1328</v>
      </c>
    </row>
    <row r="137" spans="1:16" ht="33.75" customHeight="1" x14ac:dyDescent="0.25">
      <c r="A137" s="9">
        <v>127</v>
      </c>
      <c r="B137" s="59" t="s">
        <v>1325</v>
      </c>
      <c r="C137" s="9" t="s">
        <v>1469</v>
      </c>
      <c r="D137" s="9" t="s">
        <v>1374</v>
      </c>
      <c r="E137" s="36">
        <v>1168</v>
      </c>
      <c r="F137" s="36">
        <v>0</v>
      </c>
      <c r="G137" s="36">
        <v>50</v>
      </c>
      <c r="H137" s="36">
        <v>400</v>
      </c>
      <c r="I137" s="36">
        <v>1400</v>
      </c>
      <c r="J137" s="36">
        <v>982.6</v>
      </c>
      <c r="K137" s="36">
        <v>0</v>
      </c>
      <c r="L137" s="36">
        <v>250</v>
      </c>
      <c r="M137" s="56">
        <v>0</v>
      </c>
      <c r="N137" s="10">
        <f t="shared" si="2"/>
        <v>4250.6000000000004</v>
      </c>
      <c r="O137" s="9" t="s">
        <v>1328</v>
      </c>
      <c r="P137" s="102" t="s">
        <v>1328</v>
      </c>
    </row>
    <row r="138" spans="1:16" ht="33.75" customHeight="1" x14ac:dyDescent="0.25">
      <c r="A138" s="9">
        <v>128</v>
      </c>
      <c r="B138" s="59" t="s">
        <v>1325</v>
      </c>
      <c r="C138" s="9" t="s">
        <v>1470</v>
      </c>
      <c r="D138" s="9" t="s">
        <v>1374</v>
      </c>
      <c r="E138" s="36">
        <v>1168</v>
      </c>
      <c r="F138" s="36">
        <v>0</v>
      </c>
      <c r="G138" s="36">
        <v>50</v>
      </c>
      <c r="H138" s="36">
        <v>400</v>
      </c>
      <c r="I138" s="36">
        <v>1400</v>
      </c>
      <c r="J138" s="36">
        <v>982.6</v>
      </c>
      <c r="K138" s="36">
        <v>0</v>
      </c>
      <c r="L138" s="36">
        <v>250</v>
      </c>
      <c r="M138" s="56">
        <v>0</v>
      </c>
      <c r="N138" s="10">
        <f t="shared" si="2"/>
        <v>4250.6000000000004</v>
      </c>
      <c r="O138" s="9" t="s">
        <v>1328</v>
      </c>
      <c r="P138" s="102" t="s">
        <v>1328</v>
      </c>
    </row>
    <row r="139" spans="1:16" ht="33.75" customHeight="1" x14ac:dyDescent="0.25">
      <c r="A139" s="9">
        <v>129</v>
      </c>
      <c r="B139" s="59" t="s">
        <v>1325</v>
      </c>
      <c r="C139" s="9" t="s">
        <v>1471</v>
      </c>
      <c r="D139" s="9" t="s">
        <v>1342</v>
      </c>
      <c r="E139" s="36">
        <v>5835</v>
      </c>
      <c r="F139" s="36">
        <v>0</v>
      </c>
      <c r="G139" s="36">
        <v>0</v>
      </c>
      <c r="H139" s="36"/>
      <c r="I139" s="36">
        <v>3800</v>
      </c>
      <c r="J139" s="36"/>
      <c r="K139" s="36">
        <v>375</v>
      </c>
      <c r="L139" s="36">
        <v>250</v>
      </c>
      <c r="M139" s="56">
        <v>0</v>
      </c>
      <c r="N139" s="10">
        <f t="shared" si="2"/>
        <v>10260</v>
      </c>
      <c r="O139" s="9" t="s">
        <v>1328</v>
      </c>
      <c r="P139" s="102" t="s">
        <v>1328</v>
      </c>
    </row>
    <row r="140" spans="1:16" ht="33.75" customHeight="1" x14ac:dyDescent="0.25">
      <c r="A140" s="9">
        <v>130</v>
      </c>
      <c r="B140" s="59" t="s">
        <v>1325</v>
      </c>
      <c r="C140" s="9" t="s">
        <v>1472</v>
      </c>
      <c r="D140" s="9" t="s">
        <v>1348</v>
      </c>
      <c r="E140" s="36">
        <v>2441</v>
      </c>
      <c r="F140" s="36">
        <v>0</v>
      </c>
      <c r="G140" s="36">
        <v>35</v>
      </c>
      <c r="H140" s="36">
        <v>500</v>
      </c>
      <c r="I140" s="36">
        <v>2400</v>
      </c>
      <c r="J140" s="36"/>
      <c r="K140" s="36">
        <v>0</v>
      </c>
      <c r="L140" s="36">
        <v>250</v>
      </c>
      <c r="M140" s="56">
        <v>0</v>
      </c>
      <c r="N140" s="10">
        <f t="shared" si="2"/>
        <v>5626</v>
      </c>
      <c r="O140" s="9" t="s">
        <v>1328</v>
      </c>
      <c r="P140" s="102" t="s">
        <v>1328</v>
      </c>
    </row>
    <row r="141" spans="1:16" ht="33.75" customHeight="1" x14ac:dyDescent="0.25">
      <c r="A141" s="9">
        <v>131</v>
      </c>
      <c r="B141" s="59" t="s">
        <v>1325</v>
      </c>
      <c r="C141" s="9" t="s">
        <v>1473</v>
      </c>
      <c r="D141" s="9" t="s">
        <v>1337</v>
      </c>
      <c r="E141" s="36">
        <v>1460</v>
      </c>
      <c r="F141" s="36">
        <v>0</v>
      </c>
      <c r="G141" s="36">
        <v>35</v>
      </c>
      <c r="H141" s="36">
        <v>450</v>
      </c>
      <c r="I141" s="36">
        <v>2000</v>
      </c>
      <c r="J141" s="36"/>
      <c r="K141" s="36"/>
      <c r="L141" s="36">
        <v>250</v>
      </c>
      <c r="M141" s="56">
        <v>382.6</v>
      </c>
      <c r="N141" s="10">
        <f t="shared" si="2"/>
        <v>4577.6000000000004</v>
      </c>
      <c r="O141" s="9" t="s">
        <v>1328</v>
      </c>
      <c r="P141" s="102" t="s">
        <v>1328</v>
      </c>
    </row>
    <row r="142" spans="1:16" ht="33.75" customHeight="1" x14ac:dyDescent="0.25">
      <c r="A142" s="9">
        <v>132</v>
      </c>
      <c r="B142" s="59" t="s">
        <v>1325</v>
      </c>
      <c r="C142" s="9" t="s">
        <v>1474</v>
      </c>
      <c r="D142" s="9" t="s">
        <v>1374</v>
      </c>
      <c r="E142" s="36">
        <v>1168</v>
      </c>
      <c r="F142" s="36">
        <v>0</v>
      </c>
      <c r="G142" s="36">
        <v>50</v>
      </c>
      <c r="H142" s="36">
        <v>400</v>
      </c>
      <c r="I142" s="36">
        <v>1400</v>
      </c>
      <c r="J142" s="36">
        <v>982.6</v>
      </c>
      <c r="K142" s="36">
        <v>0</v>
      </c>
      <c r="L142" s="36">
        <v>250</v>
      </c>
      <c r="M142" s="56">
        <v>0</v>
      </c>
      <c r="N142" s="10">
        <f t="shared" si="2"/>
        <v>4250.6000000000004</v>
      </c>
      <c r="O142" s="9" t="s">
        <v>1328</v>
      </c>
      <c r="P142" s="102" t="s">
        <v>1328</v>
      </c>
    </row>
    <row r="143" spans="1:16" ht="33.75" customHeight="1" x14ac:dyDescent="0.25">
      <c r="A143" s="9">
        <v>133</v>
      </c>
      <c r="B143" s="59" t="s">
        <v>1325</v>
      </c>
      <c r="C143" s="9" t="s">
        <v>1475</v>
      </c>
      <c r="D143" s="9" t="s">
        <v>1374</v>
      </c>
      <c r="E143" s="36">
        <v>1168</v>
      </c>
      <c r="F143" s="36">
        <v>0</v>
      </c>
      <c r="G143" s="36">
        <v>75</v>
      </c>
      <c r="H143" s="36">
        <v>400</v>
      </c>
      <c r="I143" s="36">
        <v>1400</v>
      </c>
      <c r="J143" s="36">
        <v>982.6</v>
      </c>
      <c r="K143" s="36">
        <v>0</v>
      </c>
      <c r="L143" s="36">
        <v>250</v>
      </c>
      <c r="M143" s="56">
        <v>0</v>
      </c>
      <c r="N143" s="10">
        <f t="shared" si="2"/>
        <v>4275.6000000000004</v>
      </c>
      <c r="O143" s="9" t="s">
        <v>1328</v>
      </c>
      <c r="P143" s="102" t="s">
        <v>1328</v>
      </c>
    </row>
    <row r="144" spans="1:16" ht="33.75" customHeight="1" x14ac:dyDescent="0.25">
      <c r="A144" s="9">
        <v>134</v>
      </c>
      <c r="B144" s="59" t="s">
        <v>1325</v>
      </c>
      <c r="C144" s="9" t="s">
        <v>1476</v>
      </c>
      <c r="D144" s="9" t="s">
        <v>1374</v>
      </c>
      <c r="E144" s="36">
        <v>1168</v>
      </c>
      <c r="F144" s="36">
        <v>0</v>
      </c>
      <c r="G144" s="36">
        <v>75</v>
      </c>
      <c r="H144" s="36">
        <v>400</v>
      </c>
      <c r="I144" s="36">
        <v>1400</v>
      </c>
      <c r="J144" s="36">
        <v>982.6</v>
      </c>
      <c r="K144" s="36">
        <v>0</v>
      </c>
      <c r="L144" s="36">
        <v>250</v>
      </c>
      <c r="M144" s="56">
        <v>0</v>
      </c>
      <c r="N144" s="10">
        <f t="shared" si="2"/>
        <v>4275.6000000000004</v>
      </c>
      <c r="O144" s="9" t="s">
        <v>1328</v>
      </c>
      <c r="P144" s="102" t="s">
        <v>1328</v>
      </c>
    </row>
    <row r="145" spans="1:16" ht="33.75" customHeight="1" x14ac:dyDescent="0.25">
      <c r="A145" s="9">
        <v>135</v>
      </c>
      <c r="B145" s="59" t="s">
        <v>1325</v>
      </c>
      <c r="C145" s="9" t="s">
        <v>1477</v>
      </c>
      <c r="D145" s="9" t="s">
        <v>1374</v>
      </c>
      <c r="E145" s="36">
        <v>1168</v>
      </c>
      <c r="F145" s="36">
        <v>0</v>
      </c>
      <c r="G145" s="36">
        <v>75</v>
      </c>
      <c r="H145" s="36">
        <v>400</v>
      </c>
      <c r="I145" s="36">
        <v>1400</v>
      </c>
      <c r="J145" s="36">
        <v>982.6</v>
      </c>
      <c r="K145" s="36">
        <v>0</v>
      </c>
      <c r="L145" s="36">
        <v>250</v>
      </c>
      <c r="M145" s="56">
        <v>0</v>
      </c>
      <c r="N145" s="10">
        <f t="shared" si="2"/>
        <v>4275.6000000000004</v>
      </c>
      <c r="O145" s="9" t="s">
        <v>1328</v>
      </c>
      <c r="P145" s="102" t="s">
        <v>1328</v>
      </c>
    </row>
    <row r="146" spans="1:16" ht="33.75" customHeight="1" x14ac:dyDescent="0.25">
      <c r="A146" s="9">
        <v>136</v>
      </c>
      <c r="B146" s="59" t="s">
        <v>1325</v>
      </c>
      <c r="C146" s="9" t="s">
        <v>1478</v>
      </c>
      <c r="D146" s="9" t="s">
        <v>1374</v>
      </c>
      <c r="E146" s="36">
        <v>1168</v>
      </c>
      <c r="F146" s="36">
        <v>0</v>
      </c>
      <c r="G146" s="36">
        <v>50</v>
      </c>
      <c r="H146" s="36">
        <v>400</v>
      </c>
      <c r="I146" s="36">
        <v>1400</v>
      </c>
      <c r="J146" s="36">
        <v>982.6</v>
      </c>
      <c r="K146" s="36">
        <v>0</v>
      </c>
      <c r="L146" s="36">
        <v>250</v>
      </c>
      <c r="M146" s="56">
        <v>0</v>
      </c>
      <c r="N146" s="10">
        <f t="shared" si="2"/>
        <v>4250.6000000000004</v>
      </c>
      <c r="O146" s="9" t="s">
        <v>1328</v>
      </c>
      <c r="P146" s="102" t="s">
        <v>1328</v>
      </c>
    </row>
    <row r="147" spans="1:16" ht="33.75" customHeight="1" x14ac:dyDescent="0.25">
      <c r="A147" s="9">
        <v>137</v>
      </c>
      <c r="B147" s="59" t="s">
        <v>1325</v>
      </c>
      <c r="C147" s="9" t="s">
        <v>1479</v>
      </c>
      <c r="D147" s="9" t="s">
        <v>1374</v>
      </c>
      <c r="E147" s="36">
        <v>1168</v>
      </c>
      <c r="F147" s="36">
        <v>0</v>
      </c>
      <c r="G147" s="36">
        <v>50</v>
      </c>
      <c r="H147" s="36">
        <v>400</v>
      </c>
      <c r="I147" s="36">
        <v>1400</v>
      </c>
      <c r="J147" s="36">
        <v>982.6</v>
      </c>
      <c r="K147" s="36">
        <v>0</v>
      </c>
      <c r="L147" s="36">
        <v>250</v>
      </c>
      <c r="M147" s="56">
        <v>0</v>
      </c>
      <c r="N147" s="10">
        <f t="shared" si="2"/>
        <v>4250.6000000000004</v>
      </c>
      <c r="O147" s="9" t="s">
        <v>1328</v>
      </c>
      <c r="P147" s="102" t="s">
        <v>1328</v>
      </c>
    </row>
    <row r="148" spans="1:16" ht="33.75" customHeight="1" x14ac:dyDescent="0.25">
      <c r="A148" s="9">
        <v>138</v>
      </c>
      <c r="B148" s="59" t="s">
        <v>1325</v>
      </c>
      <c r="C148" s="9" t="s">
        <v>1480</v>
      </c>
      <c r="D148" s="9" t="s">
        <v>1374</v>
      </c>
      <c r="E148" s="36">
        <v>1168</v>
      </c>
      <c r="F148" s="36">
        <v>0</v>
      </c>
      <c r="G148" s="36">
        <v>50</v>
      </c>
      <c r="H148" s="36">
        <v>400</v>
      </c>
      <c r="I148" s="36">
        <v>1400</v>
      </c>
      <c r="J148" s="36">
        <v>982.6</v>
      </c>
      <c r="K148" s="36">
        <v>0</v>
      </c>
      <c r="L148" s="36">
        <v>250</v>
      </c>
      <c r="M148" s="56">
        <v>0</v>
      </c>
      <c r="N148" s="10">
        <f t="shared" si="2"/>
        <v>4250.6000000000004</v>
      </c>
      <c r="O148" s="9" t="s">
        <v>1328</v>
      </c>
      <c r="P148" s="102" t="s">
        <v>1328</v>
      </c>
    </row>
    <row r="149" spans="1:16" ht="33.75" customHeight="1" x14ac:dyDescent="0.25">
      <c r="A149" s="9">
        <v>139</v>
      </c>
      <c r="B149" s="59" t="s">
        <v>1325</v>
      </c>
      <c r="C149" s="9" t="s">
        <v>1481</v>
      </c>
      <c r="D149" s="9" t="s">
        <v>1374</v>
      </c>
      <c r="E149" s="36">
        <v>1168</v>
      </c>
      <c r="F149" s="36">
        <v>0</v>
      </c>
      <c r="G149" s="36">
        <v>75</v>
      </c>
      <c r="H149" s="36">
        <v>400</v>
      </c>
      <c r="I149" s="36">
        <v>1400</v>
      </c>
      <c r="J149" s="36">
        <v>982.6</v>
      </c>
      <c r="K149" s="36">
        <v>0</v>
      </c>
      <c r="L149" s="36">
        <v>250</v>
      </c>
      <c r="M149" s="56">
        <v>0</v>
      </c>
      <c r="N149" s="10">
        <f t="shared" si="2"/>
        <v>4275.6000000000004</v>
      </c>
      <c r="O149" s="9" t="s">
        <v>1328</v>
      </c>
      <c r="P149" s="102" t="s">
        <v>1328</v>
      </c>
    </row>
    <row r="150" spans="1:16" ht="33.75" customHeight="1" x14ac:dyDescent="0.25">
      <c r="A150" s="9">
        <v>140</v>
      </c>
      <c r="B150" s="59" t="s">
        <v>1325</v>
      </c>
      <c r="C150" s="9" t="s">
        <v>1482</v>
      </c>
      <c r="D150" s="9" t="s">
        <v>1374</v>
      </c>
      <c r="E150" s="36">
        <v>1168</v>
      </c>
      <c r="F150" s="36">
        <v>0</v>
      </c>
      <c r="G150" s="36">
        <v>75</v>
      </c>
      <c r="H150" s="36">
        <v>400</v>
      </c>
      <c r="I150" s="36">
        <v>1400</v>
      </c>
      <c r="J150" s="36">
        <v>982.6</v>
      </c>
      <c r="K150" s="36">
        <v>0</v>
      </c>
      <c r="L150" s="36">
        <v>250</v>
      </c>
      <c r="M150" s="56">
        <v>0</v>
      </c>
      <c r="N150" s="10">
        <f t="shared" si="2"/>
        <v>4275.6000000000004</v>
      </c>
      <c r="O150" s="9" t="s">
        <v>1328</v>
      </c>
      <c r="P150" s="102" t="s">
        <v>1328</v>
      </c>
    </row>
    <row r="151" spans="1:16" ht="33.75" customHeight="1" x14ac:dyDescent="0.25">
      <c r="A151" s="9">
        <v>141</v>
      </c>
      <c r="B151" s="59" t="s">
        <v>1325</v>
      </c>
      <c r="C151" s="9" t="s">
        <v>1483</v>
      </c>
      <c r="D151" s="9" t="s">
        <v>1374</v>
      </c>
      <c r="E151" s="36">
        <v>1168</v>
      </c>
      <c r="F151" s="36">
        <v>0</v>
      </c>
      <c r="G151" s="36">
        <v>35</v>
      </c>
      <c r="H151" s="36">
        <v>400</v>
      </c>
      <c r="I151" s="36">
        <v>1400</v>
      </c>
      <c r="J151" s="36">
        <v>982.6</v>
      </c>
      <c r="K151" s="36">
        <v>0</v>
      </c>
      <c r="L151" s="36">
        <v>250</v>
      </c>
      <c r="M151" s="56">
        <v>0</v>
      </c>
      <c r="N151" s="10">
        <f t="shared" si="2"/>
        <v>4235.6000000000004</v>
      </c>
      <c r="O151" s="9"/>
      <c r="P151" s="102" t="s">
        <v>1328</v>
      </c>
    </row>
    <row r="152" spans="1:16" ht="33.75" customHeight="1" x14ac:dyDescent="0.25">
      <c r="A152" s="9">
        <v>142</v>
      </c>
      <c r="B152" s="59" t="s">
        <v>1325</v>
      </c>
      <c r="C152" s="9" t="s">
        <v>1484</v>
      </c>
      <c r="D152" s="9" t="s">
        <v>1374</v>
      </c>
      <c r="E152" s="36">
        <v>1168</v>
      </c>
      <c r="F152" s="36">
        <v>0</v>
      </c>
      <c r="G152" s="36">
        <v>75</v>
      </c>
      <c r="H152" s="36">
        <v>400</v>
      </c>
      <c r="I152" s="36">
        <v>1400</v>
      </c>
      <c r="J152" s="36">
        <v>982.6</v>
      </c>
      <c r="K152" s="36">
        <v>0</v>
      </c>
      <c r="L152" s="36">
        <v>250</v>
      </c>
      <c r="M152" s="56">
        <v>0</v>
      </c>
      <c r="N152" s="10">
        <f t="shared" si="2"/>
        <v>4275.6000000000004</v>
      </c>
      <c r="O152" s="9" t="s">
        <v>1328</v>
      </c>
      <c r="P152" s="102" t="s">
        <v>1328</v>
      </c>
    </row>
    <row r="153" spans="1:16" ht="33.75" customHeight="1" x14ac:dyDescent="0.25">
      <c r="A153" s="9">
        <v>143</v>
      </c>
      <c r="B153" s="59" t="s">
        <v>1325</v>
      </c>
      <c r="C153" s="9" t="s">
        <v>1485</v>
      </c>
      <c r="D153" s="9" t="s">
        <v>1374</v>
      </c>
      <c r="E153" s="36">
        <v>1168</v>
      </c>
      <c r="F153" s="36">
        <v>0</v>
      </c>
      <c r="G153" s="36">
        <v>75</v>
      </c>
      <c r="H153" s="36">
        <v>400</v>
      </c>
      <c r="I153" s="36">
        <v>1400</v>
      </c>
      <c r="J153" s="36">
        <v>982.6</v>
      </c>
      <c r="K153" s="36">
        <v>0</v>
      </c>
      <c r="L153" s="36">
        <v>250</v>
      </c>
      <c r="M153" s="56">
        <v>0</v>
      </c>
      <c r="N153" s="10">
        <f t="shared" si="2"/>
        <v>4275.6000000000004</v>
      </c>
      <c r="O153" s="9" t="s">
        <v>1328</v>
      </c>
      <c r="P153" s="102" t="s">
        <v>1328</v>
      </c>
    </row>
    <row r="154" spans="1:16" ht="33.75" customHeight="1" x14ac:dyDescent="0.25">
      <c r="A154" s="9">
        <v>144</v>
      </c>
      <c r="B154" s="59" t="s">
        <v>1325</v>
      </c>
      <c r="C154" s="9" t="s">
        <v>1486</v>
      </c>
      <c r="D154" s="9" t="s">
        <v>1355</v>
      </c>
      <c r="E154" s="36">
        <v>10261</v>
      </c>
      <c r="F154" s="36">
        <v>0</v>
      </c>
      <c r="G154" s="36">
        <v>0</v>
      </c>
      <c r="H154" s="36"/>
      <c r="I154" s="36">
        <v>4000</v>
      </c>
      <c r="J154" s="36"/>
      <c r="K154" s="36">
        <v>375</v>
      </c>
      <c r="L154" s="36">
        <v>250</v>
      </c>
      <c r="M154" s="56">
        <v>0</v>
      </c>
      <c r="N154" s="10">
        <f t="shared" si="2"/>
        <v>14886</v>
      </c>
      <c r="O154" s="9" t="s">
        <v>1328</v>
      </c>
      <c r="P154" s="102" t="s">
        <v>1328</v>
      </c>
    </row>
    <row r="155" spans="1:16" ht="33.75" customHeight="1" x14ac:dyDescent="0.25">
      <c r="A155" s="9">
        <v>145</v>
      </c>
      <c r="B155" s="59" t="s">
        <v>1325</v>
      </c>
      <c r="C155" s="9" t="s">
        <v>1487</v>
      </c>
      <c r="D155" s="9" t="s">
        <v>1374</v>
      </c>
      <c r="E155" s="36">
        <v>1168</v>
      </c>
      <c r="F155" s="36">
        <v>0</v>
      </c>
      <c r="G155" s="36">
        <v>75</v>
      </c>
      <c r="H155" s="36">
        <v>400</v>
      </c>
      <c r="I155" s="36">
        <v>1400</v>
      </c>
      <c r="J155" s="36">
        <v>982.6</v>
      </c>
      <c r="K155" s="36">
        <v>0</v>
      </c>
      <c r="L155" s="36">
        <v>250</v>
      </c>
      <c r="M155" s="56">
        <v>0</v>
      </c>
      <c r="N155" s="10">
        <f t="shared" si="2"/>
        <v>4275.6000000000004</v>
      </c>
      <c r="O155" s="9" t="s">
        <v>1328</v>
      </c>
      <c r="P155" s="102" t="s">
        <v>1328</v>
      </c>
    </row>
    <row r="156" spans="1:16" ht="33.75" customHeight="1" x14ac:dyDescent="0.25">
      <c r="A156" s="9">
        <v>146</v>
      </c>
      <c r="B156" s="59" t="s">
        <v>1325</v>
      </c>
      <c r="C156" s="9" t="s">
        <v>1488</v>
      </c>
      <c r="D156" s="9" t="s">
        <v>1374</v>
      </c>
      <c r="E156" s="36">
        <v>1168</v>
      </c>
      <c r="F156" s="36">
        <v>0</v>
      </c>
      <c r="G156" s="36">
        <v>50</v>
      </c>
      <c r="H156" s="36">
        <v>400</v>
      </c>
      <c r="I156" s="36">
        <v>1400</v>
      </c>
      <c r="J156" s="36">
        <v>982.6</v>
      </c>
      <c r="K156" s="36">
        <v>0</v>
      </c>
      <c r="L156" s="36">
        <v>250</v>
      </c>
      <c r="M156" s="56">
        <v>0</v>
      </c>
      <c r="N156" s="10">
        <f t="shared" si="2"/>
        <v>4250.6000000000004</v>
      </c>
      <c r="O156" s="9" t="s">
        <v>1328</v>
      </c>
      <c r="P156" s="102" t="s">
        <v>1328</v>
      </c>
    </row>
    <row r="157" spans="1:16" ht="33.75" customHeight="1" x14ac:dyDescent="0.25">
      <c r="A157" s="9">
        <v>147</v>
      </c>
      <c r="B157" s="59" t="s">
        <v>1325</v>
      </c>
      <c r="C157" s="9" t="s">
        <v>1489</v>
      </c>
      <c r="D157" s="9" t="s">
        <v>1374</v>
      </c>
      <c r="E157" s="36">
        <v>1168</v>
      </c>
      <c r="F157" s="36">
        <v>0</v>
      </c>
      <c r="G157" s="36">
        <v>50</v>
      </c>
      <c r="H157" s="36">
        <v>400</v>
      </c>
      <c r="I157" s="36">
        <v>1400</v>
      </c>
      <c r="J157" s="36">
        <v>982.6</v>
      </c>
      <c r="K157" s="36">
        <v>0</v>
      </c>
      <c r="L157" s="36">
        <v>250</v>
      </c>
      <c r="M157" s="56">
        <v>0</v>
      </c>
      <c r="N157" s="10">
        <f t="shared" si="2"/>
        <v>4250.6000000000004</v>
      </c>
      <c r="O157" s="9" t="s">
        <v>1328</v>
      </c>
      <c r="P157" s="102" t="s">
        <v>1328</v>
      </c>
    </row>
    <row r="158" spans="1:16" ht="33.75" customHeight="1" x14ac:dyDescent="0.25">
      <c r="A158" s="9">
        <v>148</v>
      </c>
      <c r="B158" s="59" t="s">
        <v>1325</v>
      </c>
      <c r="C158" s="9" t="s">
        <v>1490</v>
      </c>
      <c r="D158" s="9" t="s">
        <v>1374</v>
      </c>
      <c r="E158" s="36">
        <v>1168</v>
      </c>
      <c r="F158" s="36">
        <v>0</v>
      </c>
      <c r="G158" s="36">
        <v>50</v>
      </c>
      <c r="H158" s="36">
        <v>400</v>
      </c>
      <c r="I158" s="36">
        <v>1400</v>
      </c>
      <c r="J158" s="36">
        <v>982.6</v>
      </c>
      <c r="K158" s="36">
        <v>0</v>
      </c>
      <c r="L158" s="36">
        <v>250</v>
      </c>
      <c r="M158" s="56">
        <v>0</v>
      </c>
      <c r="N158" s="10">
        <f t="shared" si="2"/>
        <v>4250.6000000000004</v>
      </c>
      <c r="O158" s="9" t="s">
        <v>1328</v>
      </c>
      <c r="P158" s="102" t="s">
        <v>1328</v>
      </c>
    </row>
    <row r="159" spans="1:16" ht="33.75" customHeight="1" x14ac:dyDescent="0.25">
      <c r="A159" s="9">
        <v>149</v>
      </c>
      <c r="B159" s="59" t="s">
        <v>1325</v>
      </c>
      <c r="C159" s="9" t="s">
        <v>1491</v>
      </c>
      <c r="D159" s="9" t="s">
        <v>1374</v>
      </c>
      <c r="E159" s="36">
        <v>1168</v>
      </c>
      <c r="F159" s="36">
        <v>0</v>
      </c>
      <c r="G159" s="36">
        <v>75</v>
      </c>
      <c r="H159" s="36">
        <v>400</v>
      </c>
      <c r="I159" s="36">
        <v>1400</v>
      </c>
      <c r="J159" s="36">
        <v>982.6</v>
      </c>
      <c r="K159" s="36">
        <v>0</v>
      </c>
      <c r="L159" s="36">
        <v>250</v>
      </c>
      <c r="M159" s="56">
        <v>0</v>
      </c>
      <c r="N159" s="10">
        <f t="shared" si="2"/>
        <v>4275.6000000000004</v>
      </c>
      <c r="O159" s="9" t="s">
        <v>1328</v>
      </c>
      <c r="P159" s="102" t="s">
        <v>1328</v>
      </c>
    </row>
    <row r="160" spans="1:16" ht="33.75" customHeight="1" x14ac:dyDescent="0.25">
      <c r="A160" s="9">
        <v>150</v>
      </c>
      <c r="B160" s="59" t="s">
        <v>1325</v>
      </c>
      <c r="C160" s="9" t="s">
        <v>1492</v>
      </c>
      <c r="D160" s="9" t="s">
        <v>1374</v>
      </c>
      <c r="E160" s="36">
        <v>1168</v>
      </c>
      <c r="F160" s="36">
        <v>0</v>
      </c>
      <c r="G160" s="36">
        <v>50</v>
      </c>
      <c r="H160" s="36">
        <v>400</v>
      </c>
      <c r="I160" s="36">
        <v>1400</v>
      </c>
      <c r="J160" s="36">
        <v>982.6</v>
      </c>
      <c r="K160" s="36">
        <v>0</v>
      </c>
      <c r="L160" s="36">
        <v>250</v>
      </c>
      <c r="M160" s="56">
        <v>0</v>
      </c>
      <c r="N160" s="10">
        <f t="shared" si="2"/>
        <v>4250.6000000000004</v>
      </c>
      <c r="O160" s="9" t="s">
        <v>1328</v>
      </c>
      <c r="P160" s="102" t="s">
        <v>1328</v>
      </c>
    </row>
    <row r="161" spans="1:16" ht="33.75" customHeight="1" x14ac:dyDescent="0.25">
      <c r="A161" s="9">
        <v>151</v>
      </c>
      <c r="B161" s="59" t="s">
        <v>1325</v>
      </c>
      <c r="C161" s="9" t="s">
        <v>1493</v>
      </c>
      <c r="D161" s="9" t="s">
        <v>1374</v>
      </c>
      <c r="E161" s="36">
        <v>1168</v>
      </c>
      <c r="F161" s="36">
        <v>0</v>
      </c>
      <c r="G161" s="36">
        <v>50</v>
      </c>
      <c r="H161" s="36">
        <v>400</v>
      </c>
      <c r="I161" s="36">
        <v>1400</v>
      </c>
      <c r="J161" s="36">
        <v>982.6</v>
      </c>
      <c r="K161" s="36">
        <v>0</v>
      </c>
      <c r="L161" s="36">
        <v>250</v>
      </c>
      <c r="M161" s="56">
        <v>0</v>
      </c>
      <c r="N161" s="10">
        <f t="shared" si="2"/>
        <v>4250.6000000000004</v>
      </c>
      <c r="O161" s="9" t="s">
        <v>1328</v>
      </c>
      <c r="P161" s="102" t="s">
        <v>1328</v>
      </c>
    </row>
    <row r="162" spans="1:16" ht="33.75" customHeight="1" x14ac:dyDescent="0.25">
      <c r="A162" s="9">
        <v>152</v>
      </c>
      <c r="B162" s="59" t="s">
        <v>1325</v>
      </c>
      <c r="C162" s="9" t="s">
        <v>1494</v>
      </c>
      <c r="D162" s="9" t="s">
        <v>1374</v>
      </c>
      <c r="E162" s="36">
        <v>1168</v>
      </c>
      <c r="F162" s="36">
        <v>0</v>
      </c>
      <c r="G162" s="36">
        <v>75</v>
      </c>
      <c r="H162" s="36">
        <v>400</v>
      </c>
      <c r="I162" s="36">
        <v>1400</v>
      </c>
      <c r="J162" s="36">
        <v>982.6</v>
      </c>
      <c r="K162" s="36">
        <v>0</v>
      </c>
      <c r="L162" s="36">
        <v>250</v>
      </c>
      <c r="M162" s="56">
        <v>0</v>
      </c>
      <c r="N162" s="10">
        <f t="shared" si="2"/>
        <v>4275.6000000000004</v>
      </c>
      <c r="O162" s="9" t="s">
        <v>1328</v>
      </c>
      <c r="P162" s="102" t="s">
        <v>1328</v>
      </c>
    </row>
    <row r="163" spans="1:16" ht="33.75" customHeight="1" x14ac:dyDescent="0.25">
      <c r="A163" s="9">
        <v>153</v>
      </c>
      <c r="B163" s="59" t="s">
        <v>1325</v>
      </c>
      <c r="C163" s="9" t="s">
        <v>1495</v>
      </c>
      <c r="D163" s="9" t="s">
        <v>1374</v>
      </c>
      <c r="E163" s="36">
        <v>1168</v>
      </c>
      <c r="F163" s="36">
        <v>0</v>
      </c>
      <c r="G163" s="36">
        <v>75</v>
      </c>
      <c r="H163" s="36">
        <v>400</v>
      </c>
      <c r="I163" s="36">
        <v>1400</v>
      </c>
      <c r="J163" s="36">
        <v>982.6</v>
      </c>
      <c r="K163" s="36">
        <v>0</v>
      </c>
      <c r="L163" s="36">
        <v>250</v>
      </c>
      <c r="M163" s="56">
        <v>0</v>
      </c>
      <c r="N163" s="10">
        <f t="shared" si="2"/>
        <v>4275.6000000000004</v>
      </c>
      <c r="O163" s="9" t="s">
        <v>1328</v>
      </c>
      <c r="P163" s="102" t="s">
        <v>1328</v>
      </c>
    </row>
    <row r="164" spans="1:16" ht="33.75" customHeight="1" x14ac:dyDescent="0.25">
      <c r="A164" s="9">
        <v>154</v>
      </c>
      <c r="B164" s="59" t="s">
        <v>1325</v>
      </c>
      <c r="C164" s="9" t="s">
        <v>1496</v>
      </c>
      <c r="D164" s="9" t="s">
        <v>1374</v>
      </c>
      <c r="E164" s="36">
        <v>1168</v>
      </c>
      <c r="F164" s="36">
        <v>0</v>
      </c>
      <c r="G164" s="36">
        <v>75</v>
      </c>
      <c r="H164" s="36">
        <v>400</v>
      </c>
      <c r="I164" s="36">
        <v>1400</v>
      </c>
      <c r="J164" s="36">
        <v>982.6</v>
      </c>
      <c r="K164" s="36">
        <v>0</v>
      </c>
      <c r="L164" s="36">
        <v>250</v>
      </c>
      <c r="M164" s="56">
        <v>0</v>
      </c>
      <c r="N164" s="10">
        <f t="shared" si="2"/>
        <v>4275.6000000000004</v>
      </c>
      <c r="O164" s="9" t="s">
        <v>1328</v>
      </c>
      <c r="P164" s="102" t="s">
        <v>1328</v>
      </c>
    </row>
    <row r="165" spans="1:16" ht="33.75" customHeight="1" x14ac:dyDescent="0.25">
      <c r="A165" s="9">
        <v>155</v>
      </c>
      <c r="B165" s="59" t="s">
        <v>1325</v>
      </c>
      <c r="C165" s="9" t="s">
        <v>1497</v>
      </c>
      <c r="D165" s="9" t="s">
        <v>1374</v>
      </c>
      <c r="E165" s="36">
        <v>1168</v>
      </c>
      <c r="F165" s="36">
        <v>0</v>
      </c>
      <c r="G165" s="36">
        <v>75</v>
      </c>
      <c r="H165" s="36">
        <v>400</v>
      </c>
      <c r="I165" s="36">
        <v>1400</v>
      </c>
      <c r="J165" s="36">
        <v>982.6</v>
      </c>
      <c r="K165" s="36">
        <v>0</v>
      </c>
      <c r="L165" s="36">
        <v>250</v>
      </c>
      <c r="M165" s="56">
        <v>0</v>
      </c>
      <c r="N165" s="10">
        <f t="shared" si="2"/>
        <v>4275.6000000000004</v>
      </c>
      <c r="O165" s="9" t="s">
        <v>1328</v>
      </c>
      <c r="P165" s="102" t="s">
        <v>1328</v>
      </c>
    </row>
    <row r="166" spans="1:16" ht="33.75" customHeight="1" x14ac:dyDescent="0.25">
      <c r="A166" s="9">
        <v>156</v>
      </c>
      <c r="B166" s="59" t="s">
        <v>1325</v>
      </c>
      <c r="C166" s="9" t="s">
        <v>1498</v>
      </c>
      <c r="D166" s="9" t="s">
        <v>1374</v>
      </c>
      <c r="E166" s="36">
        <v>1168</v>
      </c>
      <c r="F166" s="36">
        <v>0</v>
      </c>
      <c r="G166" s="36">
        <v>75</v>
      </c>
      <c r="H166" s="36">
        <v>400</v>
      </c>
      <c r="I166" s="36">
        <v>1400</v>
      </c>
      <c r="J166" s="36">
        <v>982.6</v>
      </c>
      <c r="K166" s="36">
        <v>0</v>
      </c>
      <c r="L166" s="36">
        <v>250</v>
      </c>
      <c r="M166" s="56">
        <v>0</v>
      </c>
      <c r="N166" s="10">
        <f t="shared" si="2"/>
        <v>4275.6000000000004</v>
      </c>
      <c r="O166" s="9" t="s">
        <v>1328</v>
      </c>
      <c r="P166" s="102" t="s">
        <v>1328</v>
      </c>
    </row>
    <row r="167" spans="1:16" ht="33.75" customHeight="1" x14ac:dyDescent="0.25">
      <c r="A167" s="9">
        <v>157</v>
      </c>
      <c r="B167" s="59" t="s">
        <v>1325</v>
      </c>
      <c r="C167" s="9" t="s">
        <v>1499</v>
      </c>
      <c r="D167" s="9" t="s">
        <v>1374</v>
      </c>
      <c r="E167" s="36">
        <v>1168</v>
      </c>
      <c r="F167" s="36">
        <v>0</v>
      </c>
      <c r="G167" s="36">
        <v>75</v>
      </c>
      <c r="H167" s="36">
        <v>400</v>
      </c>
      <c r="I167" s="36">
        <v>1400</v>
      </c>
      <c r="J167" s="36">
        <v>982.6</v>
      </c>
      <c r="K167" s="36">
        <v>0</v>
      </c>
      <c r="L167" s="36">
        <v>250</v>
      </c>
      <c r="M167" s="56">
        <v>0</v>
      </c>
      <c r="N167" s="10">
        <f t="shared" si="2"/>
        <v>4275.6000000000004</v>
      </c>
      <c r="O167" s="9" t="s">
        <v>1328</v>
      </c>
      <c r="P167" s="102" t="s">
        <v>1328</v>
      </c>
    </row>
    <row r="168" spans="1:16" ht="33.75" customHeight="1" x14ac:dyDescent="0.25">
      <c r="A168" s="9">
        <v>158</v>
      </c>
      <c r="B168" s="59" t="s">
        <v>1325</v>
      </c>
      <c r="C168" s="9" t="s">
        <v>1500</v>
      </c>
      <c r="D168" s="9" t="s">
        <v>1374</v>
      </c>
      <c r="E168" s="36">
        <v>1168</v>
      </c>
      <c r="F168" s="36">
        <v>0</v>
      </c>
      <c r="G168" s="36">
        <v>75</v>
      </c>
      <c r="H168" s="36">
        <v>400</v>
      </c>
      <c r="I168" s="36">
        <v>1400</v>
      </c>
      <c r="J168" s="36">
        <v>982.6</v>
      </c>
      <c r="K168" s="36">
        <v>0</v>
      </c>
      <c r="L168" s="36">
        <v>250</v>
      </c>
      <c r="M168" s="56">
        <v>0</v>
      </c>
      <c r="N168" s="10">
        <f t="shared" si="2"/>
        <v>4275.6000000000004</v>
      </c>
      <c r="O168" s="9" t="s">
        <v>1328</v>
      </c>
      <c r="P168" s="102" t="s">
        <v>1328</v>
      </c>
    </row>
    <row r="169" spans="1:16" ht="33.75" customHeight="1" x14ac:dyDescent="0.25">
      <c r="A169" s="9">
        <v>159</v>
      </c>
      <c r="B169" s="59" t="s">
        <v>1325</v>
      </c>
      <c r="C169" s="9" t="s">
        <v>1501</v>
      </c>
      <c r="D169" s="9" t="s">
        <v>1374</v>
      </c>
      <c r="E169" s="36">
        <v>1168</v>
      </c>
      <c r="F169" s="36">
        <v>0</v>
      </c>
      <c r="G169" s="36">
        <v>50</v>
      </c>
      <c r="H169" s="36">
        <v>400</v>
      </c>
      <c r="I169" s="36">
        <v>1400</v>
      </c>
      <c r="J169" s="36">
        <v>982.6</v>
      </c>
      <c r="K169" s="36">
        <v>0</v>
      </c>
      <c r="L169" s="36">
        <v>250</v>
      </c>
      <c r="M169" s="56">
        <v>0</v>
      </c>
      <c r="N169" s="10">
        <f t="shared" si="2"/>
        <v>4250.6000000000004</v>
      </c>
      <c r="O169" s="9" t="s">
        <v>1328</v>
      </c>
      <c r="P169" s="102" t="s">
        <v>1328</v>
      </c>
    </row>
    <row r="170" spans="1:16" ht="33.75" customHeight="1" x14ac:dyDescent="0.25">
      <c r="A170" s="9">
        <v>160</v>
      </c>
      <c r="B170" s="59" t="s">
        <v>1325</v>
      </c>
      <c r="C170" s="9" t="s">
        <v>1502</v>
      </c>
      <c r="D170" s="9" t="s">
        <v>1374</v>
      </c>
      <c r="E170" s="36">
        <v>1168</v>
      </c>
      <c r="F170" s="36">
        <v>0</v>
      </c>
      <c r="G170" s="36">
        <v>50</v>
      </c>
      <c r="H170" s="36">
        <v>400</v>
      </c>
      <c r="I170" s="36">
        <v>1400</v>
      </c>
      <c r="J170" s="36">
        <v>982.6</v>
      </c>
      <c r="K170" s="36">
        <v>0</v>
      </c>
      <c r="L170" s="36">
        <v>250</v>
      </c>
      <c r="M170" s="56">
        <v>0</v>
      </c>
      <c r="N170" s="10">
        <f t="shared" si="2"/>
        <v>4250.6000000000004</v>
      </c>
      <c r="O170" s="9" t="s">
        <v>1328</v>
      </c>
      <c r="P170" s="102" t="s">
        <v>1328</v>
      </c>
    </row>
    <row r="171" spans="1:16" ht="33.75" customHeight="1" x14ac:dyDescent="0.25">
      <c r="A171" s="9">
        <v>161</v>
      </c>
      <c r="B171" s="59" t="s">
        <v>1325</v>
      </c>
      <c r="C171" s="9" t="s">
        <v>1503</v>
      </c>
      <c r="D171" s="9" t="s">
        <v>1374</v>
      </c>
      <c r="E171" s="36">
        <v>1168</v>
      </c>
      <c r="F171" s="36">
        <v>0</v>
      </c>
      <c r="G171" s="36">
        <v>50</v>
      </c>
      <c r="H171" s="36">
        <v>400</v>
      </c>
      <c r="I171" s="36">
        <v>1400</v>
      </c>
      <c r="J171" s="36">
        <v>982.6</v>
      </c>
      <c r="K171" s="36">
        <v>0</v>
      </c>
      <c r="L171" s="36">
        <v>250</v>
      </c>
      <c r="M171" s="56">
        <v>0</v>
      </c>
      <c r="N171" s="10">
        <f t="shared" si="2"/>
        <v>4250.6000000000004</v>
      </c>
      <c r="O171" s="9" t="s">
        <v>1328</v>
      </c>
      <c r="P171" s="102" t="s">
        <v>1328</v>
      </c>
    </row>
    <row r="172" spans="1:16" ht="33.75" customHeight="1" x14ac:dyDescent="0.25">
      <c r="A172" s="9">
        <v>162</v>
      </c>
      <c r="B172" s="59" t="s">
        <v>1325</v>
      </c>
      <c r="C172" s="9" t="s">
        <v>1504</v>
      </c>
      <c r="D172" s="9" t="s">
        <v>1374</v>
      </c>
      <c r="E172" s="36">
        <v>1168</v>
      </c>
      <c r="F172" s="36">
        <v>0</v>
      </c>
      <c r="G172" s="36">
        <v>75</v>
      </c>
      <c r="H172" s="36">
        <v>400</v>
      </c>
      <c r="I172" s="36">
        <v>1400</v>
      </c>
      <c r="J172" s="36">
        <v>982.6</v>
      </c>
      <c r="K172" s="36">
        <v>0</v>
      </c>
      <c r="L172" s="36">
        <v>250</v>
      </c>
      <c r="M172" s="56">
        <v>0</v>
      </c>
      <c r="N172" s="10">
        <f t="shared" si="2"/>
        <v>4275.6000000000004</v>
      </c>
      <c r="O172" s="9" t="s">
        <v>1328</v>
      </c>
      <c r="P172" s="102" t="s">
        <v>1328</v>
      </c>
    </row>
    <row r="173" spans="1:16" ht="33.75" customHeight="1" x14ac:dyDescent="0.25">
      <c r="A173" s="9">
        <v>163</v>
      </c>
      <c r="B173" s="59" t="s">
        <v>1325</v>
      </c>
      <c r="C173" s="9" t="s">
        <v>1505</v>
      </c>
      <c r="D173" s="9" t="s">
        <v>1374</v>
      </c>
      <c r="E173" s="36">
        <v>1168</v>
      </c>
      <c r="F173" s="36">
        <v>0</v>
      </c>
      <c r="G173" s="36">
        <v>50</v>
      </c>
      <c r="H173" s="36">
        <v>400</v>
      </c>
      <c r="I173" s="36">
        <v>1400</v>
      </c>
      <c r="J173" s="36">
        <v>982.6</v>
      </c>
      <c r="K173" s="36">
        <v>0</v>
      </c>
      <c r="L173" s="36">
        <v>250</v>
      </c>
      <c r="M173" s="56">
        <v>0</v>
      </c>
      <c r="N173" s="10">
        <f t="shared" si="2"/>
        <v>4250.6000000000004</v>
      </c>
      <c r="O173" s="9" t="s">
        <v>1328</v>
      </c>
      <c r="P173" s="102" t="s">
        <v>1328</v>
      </c>
    </row>
    <row r="174" spans="1:16" ht="33.75" customHeight="1" x14ac:dyDescent="0.25">
      <c r="A174" s="9">
        <v>164</v>
      </c>
      <c r="B174" s="59" t="s">
        <v>1325</v>
      </c>
      <c r="C174" s="9" t="s">
        <v>1506</v>
      </c>
      <c r="D174" s="9" t="s">
        <v>1374</v>
      </c>
      <c r="E174" s="36">
        <v>1168</v>
      </c>
      <c r="F174" s="36">
        <v>0</v>
      </c>
      <c r="G174" s="36">
        <v>50</v>
      </c>
      <c r="H174" s="36">
        <v>400</v>
      </c>
      <c r="I174" s="36">
        <v>1400</v>
      </c>
      <c r="J174" s="36">
        <v>982.6</v>
      </c>
      <c r="K174" s="36">
        <v>0</v>
      </c>
      <c r="L174" s="36">
        <v>250</v>
      </c>
      <c r="M174" s="56">
        <v>0</v>
      </c>
      <c r="N174" s="10">
        <f t="shared" si="2"/>
        <v>4250.6000000000004</v>
      </c>
      <c r="O174" s="9" t="s">
        <v>1328</v>
      </c>
      <c r="P174" s="102" t="s">
        <v>1328</v>
      </c>
    </row>
    <row r="175" spans="1:16" ht="33.75" customHeight="1" x14ac:dyDescent="0.25">
      <c r="A175" s="9">
        <v>165</v>
      </c>
      <c r="B175" s="59" t="s">
        <v>1325</v>
      </c>
      <c r="C175" s="9" t="s">
        <v>1507</v>
      </c>
      <c r="D175" s="9" t="s">
        <v>1374</v>
      </c>
      <c r="E175" s="36">
        <v>1168</v>
      </c>
      <c r="F175" s="36">
        <v>0</v>
      </c>
      <c r="G175" s="36">
        <v>50</v>
      </c>
      <c r="H175" s="36">
        <v>400</v>
      </c>
      <c r="I175" s="36">
        <v>1400</v>
      </c>
      <c r="J175" s="36">
        <v>982.6</v>
      </c>
      <c r="K175" s="36">
        <v>0</v>
      </c>
      <c r="L175" s="36">
        <v>250</v>
      </c>
      <c r="M175" s="56">
        <v>0</v>
      </c>
      <c r="N175" s="10">
        <f t="shared" si="2"/>
        <v>4250.6000000000004</v>
      </c>
      <c r="O175" s="9" t="s">
        <v>1328</v>
      </c>
      <c r="P175" s="102" t="s">
        <v>1328</v>
      </c>
    </row>
    <row r="176" spans="1:16" ht="33.75" customHeight="1" x14ac:dyDescent="0.25">
      <c r="A176" s="9">
        <v>166</v>
      </c>
      <c r="B176" s="59" t="s">
        <v>1325</v>
      </c>
      <c r="C176" s="9" t="s">
        <v>1508</v>
      </c>
      <c r="D176" s="9" t="s">
        <v>1374</v>
      </c>
      <c r="E176" s="36">
        <v>1168</v>
      </c>
      <c r="F176" s="36">
        <v>0</v>
      </c>
      <c r="G176" s="36">
        <v>50</v>
      </c>
      <c r="H176" s="36">
        <v>400</v>
      </c>
      <c r="I176" s="36">
        <v>1400</v>
      </c>
      <c r="J176" s="36">
        <v>982.6</v>
      </c>
      <c r="K176" s="36">
        <v>0</v>
      </c>
      <c r="L176" s="36">
        <v>250</v>
      </c>
      <c r="M176" s="56">
        <v>0</v>
      </c>
      <c r="N176" s="10">
        <f t="shared" si="2"/>
        <v>4250.6000000000004</v>
      </c>
      <c r="O176" s="9" t="s">
        <v>1328</v>
      </c>
      <c r="P176" s="102" t="s">
        <v>1328</v>
      </c>
    </row>
    <row r="177" spans="1:16" ht="33.75" customHeight="1" x14ac:dyDescent="0.25">
      <c r="A177" s="9">
        <v>167</v>
      </c>
      <c r="B177" s="59" t="s">
        <v>1325</v>
      </c>
      <c r="C177" s="9" t="s">
        <v>1509</v>
      </c>
      <c r="D177" s="9" t="s">
        <v>1374</v>
      </c>
      <c r="E177" s="36">
        <v>1168</v>
      </c>
      <c r="F177" s="36">
        <v>0</v>
      </c>
      <c r="G177" s="36">
        <v>50</v>
      </c>
      <c r="H177" s="36">
        <v>400</v>
      </c>
      <c r="I177" s="36">
        <v>1400</v>
      </c>
      <c r="J177" s="36">
        <v>982.6</v>
      </c>
      <c r="K177" s="36">
        <v>0</v>
      </c>
      <c r="L177" s="36">
        <v>250</v>
      </c>
      <c r="M177" s="56">
        <v>0</v>
      </c>
      <c r="N177" s="10">
        <f t="shared" si="2"/>
        <v>4250.6000000000004</v>
      </c>
      <c r="O177" s="9" t="s">
        <v>1328</v>
      </c>
      <c r="P177" s="102" t="s">
        <v>1328</v>
      </c>
    </row>
    <row r="178" spans="1:16" ht="33.75" customHeight="1" x14ac:dyDescent="0.25">
      <c r="A178" s="9">
        <v>168</v>
      </c>
      <c r="B178" s="59" t="s">
        <v>1325</v>
      </c>
      <c r="C178" s="9" t="s">
        <v>1510</v>
      </c>
      <c r="D178" s="9" t="s">
        <v>1374</v>
      </c>
      <c r="E178" s="36">
        <v>1168</v>
      </c>
      <c r="F178" s="36">
        <v>0</v>
      </c>
      <c r="G178" s="36">
        <v>75</v>
      </c>
      <c r="H178" s="36">
        <v>400</v>
      </c>
      <c r="I178" s="36">
        <v>1400</v>
      </c>
      <c r="J178" s="36">
        <v>982.6</v>
      </c>
      <c r="K178" s="36">
        <v>0</v>
      </c>
      <c r="L178" s="36">
        <v>250</v>
      </c>
      <c r="M178" s="56">
        <v>0</v>
      </c>
      <c r="N178" s="10">
        <f t="shared" si="2"/>
        <v>4275.6000000000004</v>
      </c>
      <c r="O178" s="9" t="s">
        <v>1328</v>
      </c>
      <c r="P178" s="102" t="s">
        <v>1328</v>
      </c>
    </row>
    <row r="179" spans="1:16" ht="33.75" customHeight="1" x14ac:dyDescent="0.25">
      <c r="A179" s="9">
        <v>169</v>
      </c>
      <c r="B179" s="59" t="s">
        <v>1325</v>
      </c>
      <c r="C179" s="9" t="s">
        <v>1511</v>
      </c>
      <c r="D179" s="9" t="s">
        <v>1374</v>
      </c>
      <c r="E179" s="36">
        <v>1168</v>
      </c>
      <c r="F179" s="36">
        <v>0</v>
      </c>
      <c r="G179" s="36">
        <v>50</v>
      </c>
      <c r="H179" s="36">
        <v>400</v>
      </c>
      <c r="I179" s="36">
        <v>1400</v>
      </c>
      <c r="J179" s="36">
        <v>982.6</v>
      </c>
      <c r="K179" s="36">
        <v>0</v>
      </c>
      <c r="L179" s="36">
        <v>250</v>
      </c>
      <c r="M179" s="56">
        <v>0</v>
      </c>
      <c r="N179" s="10">
        <f t="shared" si="2"/>
        <v>4250.6000000000004</v>
      </c>
      <c r="O179" s="9" t="s">
        <v>1328</v>
      </c>
      <c r="P179" s="102" t="s">
        <v>1328</v>
      </c>
    </row>
    <row r="180" spans="1:16" ht="33.75" customHeight="1" x14ac:dyDescent="0.25">
      <c r="A180" s="9">
        <v>170</v>
      </c>
      <c r="B180" s="59" t="s">
        <v>1325</v>
      </c>
      <c r="C180" s="9" t="s">
        <v>1512</v>
      </c>
      <c r="D180" s="9" t="s">
        <v>1374</v>
      </c>
      <c r="E180" s="36">
        <v>1168</v>
      </c>
      <c r="F180" s="36">
        <v>0</v>
      </c>
      <c r="G180" s="36">
        <v>50</v>
      </c>
      <c r="H180" s="36">
        <v>400</v>
      </c>
      <c r="I180" s="36">
        <v>1400</v>
      </c>
      <c r="J180" s="36">
        <v>982.6</v>
      </c>
      <c r="K180" s="36">
        <v>0</v>
      </c>
      <c r="L180" s="36">
        <v>250</v>
      </c>
      <c r="M180" s="56">
        <v>0</v>
      </c>
      <c r="N180" s="10">
        <f t="shared" si="2"/>
        <v>4250.6000000000004</v>
      </c>
      <c r="O180" s="9" t="s">
        <v>1328</v>
      </c>
      <c r="P180" s="102" t="s">
        <v>1328</v>
      </c>
    </row>
    <row r="181" spans="1:16" ht="33.75" customHeight="1" x14ac:dyDescent="0.25">
      <c r="A181" s="9">
        <v>171</v>
      </c>
      <c r="B181" s="59" t="s">
        <v>1325</v>
      </c>
      <c r="C181" s="9" t="s">
        <v>1513</v>
      </c>
      <c r="D181" s="9" t="s">
        <v>1374</v>
      </c>
      <c r="E181" s="36">
        <v>1168</v>
      </c>
      <c r="F181" s="36">
        <v>0</v>
      </c>
      <c r="G181" s="36">
        <v>50</v>
      </c>
      <c r="H181" s="36">
        <v>400</v>
      </c>
      <c r="I181" s="36">
        <v>1400</v>
      </c>
      <c r="J181" s="36">
        <v>982.6</v>
      </c>
      <c r="K181" s="36">
        <v>0</v>
      </c>
      <c r="L181" s="36">
        <v>250</v>
      </c>
      <c r="M181" s="56">
        <v>0</v>
      </c>
      <c r="N181" s="10">
        <f t="shared" si="2"/>
        <v>4250.6000000000004</v>
      </c>
      <c r="O181" s="9" t="s">
        <v>1328</v>
      </c>
      <c r="P181" s="102" t="s">
        <v>1328</v>
      </c>
    </row>
    <row r="182" spans="1:16" ht="33.75" customHeight="1" x14ac:dyDescent="0.25">
      <c r="A182" s="9">
        <v>172</v>
      </c>
      <c r="B182" s="59" t="s">
        <v>1325</v>
      </c>
      <c r="C182" s="9" t="s">
        <v>1514</v>
      </c>
      <c r="D182" s="9" t="s">
        <v>1374</v>
      </c>
      <c r="E182" s="36">
        <v>1168</v>
      </c>
      <c r="F182" s="36">
        <v>0</v>
      </c>
      <c r="G182" s="36">
        <v>75</v>
      </c>
      <c r="H182" s="36">
        <v>400</v>
      </c>
      <c r="I182" s="36">
        <v>1400</v>
      </c>
      <c r="J182" s="36">
        <v>982.6</v>
      </c>
      <c r="K182" s="36">
        <v>0</v>
      </c>
      <c r="L182" s="36">
        <v>250</v>
      </c>
      <c r="M182" s="56">
        <v>0</v>
      </c>
      <c r="N182" s="10">
        <f t="shared" si="2"/>
        <v>4275.6000000000004</v>
      </c>
      <c r="O182" s="9" t="s">
        <v>1328</v>
      </c>
      <c r="P182" s="102" t="s">
        <v>1328</v>
      </c>
    </row>
    <row r="183" spans="1:16" ht="33.75" customHeight="1" x14ac:dyDescent="0.25">
      <c r="A183" s="9">
        <v>173</v>
      </c>
      <c r="B183" s="59" t="s">
        <v>1325</v>
      </c>
      <c r="C183" s="9" t="s">
        <v>1515</v>
      </c>
      <c r="D183" s="9" t="s">
        <v>1374</v>
      </c>
      <c r="E183" s="36">
        <v>1168</v>
      </c>
      <c r="F183" s="36">
        <v>0</v>
      </c>
      <c r="G183" s="36">
        <v>75</v>
      </c>
      <c r="H183" s="36">
        <v>400</v>
      </c>
      <c r="I183" s="36">
        <v>1400</v>
      </c>
      <c r="J183" s="36">
        <v>982.6</v>
      </c>
      <c r="K183" s="36">
        <v>0</v>
      </c>
      <c r="L183" s="36">
        <v>250</v>
      </c>
      <c r="M183" s="56">
        <v>0</v>
      </c>
      <c r="N183" s="10">
        <f t="shared" si="2"/>
        <v>4275.6000000000004</v>
      </c>
      <c r="O183" s="9" t="s">
        <v>1328</v>
      </c>
      <c r="P183" s="102" t="s">
        <v>1328</v>
      </c>
    </row>
    <row r="184" spans="1:16" ht="33.75" customHeight="1" x14ac:dyDescent="0.25">
      <c r="A184" s="9">
        <v>174</v>
      </c>
      <c r="B184" s="59" t="s">
        <v>1325</v>
      </c>
      <c r="C184" s="9" t="s">
        <v>1516</v>
      </c>
      <c r="D184" s="9" t="s">
        <v>1374</v>
      </c>
      <c r="E184" s="36">
        <v>1168</v>
      </c>
      <c r="F184" s="36">
        <v>0</v>
      </c>
      <c r="G184" s="36">
        <v>75</v>
      </c>
      <c r="H184" s="36">
        <v>400</v>
      </c>
      <c r="I184" s="36">
        <v>1400</v>
      </c>
      <c r="J184" s="36">
        <v>982.6</v>
      </c>
      <c r="K184" s="36">
        <v>0</v>
      </c>
      <c r="L184" s="36">
        <v>250</v>
      </c>
      <c r="M184" s="56">
        <v>0</v>
      </c>
      <c r="N184" s="10">
        <f t="shared" ref="N184:N247" si="3">SUM(E184:M184)</f>
        <v>4275.6000000000004</v>
      </c>
      <c r="O184" s="9" t="s">
        <v>1328</v>
      </c>
      <c r="P184" s="102" t="s">
        <v>1328</v>
      </c>
    </row>
    <row r="185" spans="1:16" ht="33.75" customHeight="1" x14ac:dyDescent="0.25">
      <c r="A185" s="9">
        <v>175</v>
      </c>
      <c r="B185" s="59" t="s">
        <v>1325</v>
      </c>
      <c r="C185" s="9" t="s">
        <v>1517</v>
      </c>
      <c r="D185" s="9" t="s">
        <v>1374</v>
      </c>
      <c r="E185" s="36">
        <v>1168</v>
      </c>
      <c r="F185" s="36">
        <v>0</v>
      </c>
      <c r="G185" s="36">
        <v>75</v>
      </c>
      <c r="H185" s="36">
        <v>400</v>
      </c>
      <c r="I185" s="36">
        <v>1400</v>
      </c>
      <c r="J185" s="36">
        <v>982.6</v>
      </c>
      <c r="K185" s="36">
        <v>0</v>
      </c>
      <c r="L185" s="36">
        <v>250</v>
      </c>
      <c r="M185" s="56">
        <v>0</v>
      </c>
      <c r="N185" s="10">
        <f t="shared" si="3"/>
        <v>4275.6000000000004</v>
      </c>
      <c r="O185" s="9" t="s">
        <v>1328</v>
      </c>
      <c r="P185" s="102" t="s">
        <v>1328</v>
      </c>
    </row>
    <row r="186" spans="1:16" ht="33.75" customHeight="1" x14ac:dyDescent="0.25">
      <c r="A186" s="9">
        <v>176</v>
      </c>
      <c r="B186" s="59" t="s">
        <v>1325</v>
      </c>
      <c r="C186" s="9" t="s">
        <v>1518</v>
      </c>
      <c r="D186" s="9" t="s">
        <v>1374</v>
      </c>
      <c r="E186" s="36">
        <v>1168</v>
      </c>
      <c r="F186" s="36">
        <v>0</v>
      </c>
      <c r="G186" s="36">
        <v>50</v>
      </c>
      <c r="H186" s="36">
        <v>400</v>
      </c>
      <c r="I186" s="36">
        <v>1400</v>
      </c>
      <c r="J186" s="36">
        <v>982.6</v>
      </c>
      <c r="K186" s="36">
        <v>0</v>
      </c>
      <c r="L186" s="36">
        <v>250</v>
      </c>
      <c r="M186" s="56">
        <v>0</v>
      </c>
      <c r="N186" s="10">
        <f t="shared" si="3"/>
        <v>4250.6000000000004</v>
      </c>
      <c r="O186" s="9" t="s">
        <v>1328</v>
      </c>
      <c r="P186" s="102" t="s">
        <v>1328</v>
      </c>
    </row>
    <row r="187" spans="1:16" ht="33.75" customHeight="1" x14ac:dyDescent="0.25">
      <c r="A187" s="9">
        <v>177</v>
      </c>
      <c r="B187" s="59" t="s">
        <v>1325</v>
      </c>
      <c r="C187" s="60" t="s">
        <v>1519</v>
      </c>
      <c r="D187" s="9" t="s">
        <v>1374</v>
      </c>
      <c r="E187" s="36">
        <v>1168</v>
      </c>
      <c r="F187" s="36">
        <v>0</v>
      </c>
      <c r="G187" s="36">
        <v>50</v>
      </c>
      <c r="H187" s="36">
        <v>400</v>
      </c>
      <c r="I187" s="36">
        <v>1400</v>
      </c>
      <c r="J187" s="36">
        <v>982.6</v>
      </c>
      <c r="K187" s="36">
        <v>0</v>
      </c>
      <c r="L187" s="36">
        <v>250</v>
      </c>
      <c r="M187" s="56">
        <v>0</v>
      </c>
      <c r="N187" s="10">
        <f t="shared" si="3"/>
        <v>4250.6000000000004</v>
      </c>
      <c r="O187" s="9" t="s">
        <v>1328</v>
      </c>
      <c r="P187" s="102" t="s">
        <v>1328</v>
      </c>
    </row>
    <row r="188" spans="1:16" ht="33.75" customHeight="1" x14ac:dyDescent="0.25">
      <c r="A188" s="9">
        <v>178</v>
      </c>
      <c r="B188" s="59" t="s">
        <v>1325</v>
      </c>
      <c r="C188" s="9" t="s">
        <v>1520</v>
      </c>
      <c r="D188" s="9" t="s">
        <v>1374</v>
      </c>
      <c r="E188" s="36">
        <v>1168</v>
      </c>
      <c r="F188" s="36">
        <v>0</v>
      </c>
      <c r="G188" s="36">
        <v>50</v>
      </c>
      <c r="H188" s="36">
        <v>400</v>
      </c>
      <c r="I188" s="36">
        <v>1400</v>
      </c>
      <c r="J188" s="36">
        <v>982.6</v>
      </c>
      <c r="K188" s="36">
        <v>0</v>
      </c>
      <c r="L188" s="36">
        <v>250</v>
      </c>
      <c r="M188" s="56">
        <v>0</v>
      </c>
      <c r="N188" s="10">
        <f t="shared" si="3"/>
        <v>4250.6000000000004</v>
      </c>
      <c r="O188" s="9" t="s">
        <v>1328</v>
      </c>
      <c r="P188" s="102" t="s">
        <v>1328</v>
      </c>
    </row>
    <row r="189" spans="1:16" ht="33.75" customHeight="1" x14ac:dyDescent="0.25">
      <c r="A189" s="9">
        <v>179</v>
      </c>
      <c r="B189" s="59" t="s">
        <v>1325</v>
      </c>
      <c r="C189" s="9" t="s">
        <v>1521</v>
      </c>
      <c r="D189" s="9" t="s">
        <v>1374</v>
      </c>
      <c r="E189" s="36">
        <v>1168</v>
      </c>
      <c r="F189" s="36">
        <v>0</v>
      </c>
      <c r="G189" s="36">
        <v>50</v>
      </c>
      <c r="H189" s="36">
        <v>400</v>
      </c>
      <c r="I189" s="36">
        <v>1400</v>
      </c>
      <c r="J189" s="36">
        <v>982.6</v>
      </c>
      <c r="K189" s="36">
        <v>0</v>
      </c>
      <c r="L189" s="36">
        <v>250</v>
      </c>
      <c r="M189" s="56">
        <v>0</v>
      </c>
      <c r="N189" s="10">
        <f t="shared" si="3"/>
        <v>4250.6000000000004</v>
      </c>
      <c r="O189" s="9" t="s">
        <v>1328</v>
      </c>
      <c r="P189" s="102" t="s">
        <v>1328</v>
      </c>
    </row>
    <row r="190" spans="1:16" ht="33.75" customHeight="1" x14ac:dyDescent="0.25">
      <c r="A190" s="9">
        <v>180</v>
      </c>
      <c r="B190" s="59" t="s">
        <v>1325</v>
      </c>
      <c r="C190" s="60" t="s">
        <v>1522</v>
      </c>
      <c r="D190" s="9" t="s">
        <v>1374</v>
      </c>
      <c r="E190" s="36">
        <v>1168</v>
      </c>
      <c r="F190" s="36">
        <v>0</v>
      </c>
      <c r="G190" s="36">
        <v>50</v>
      </c>
      <c r="H190" s="36">
        <v>400</v>
      </c>
      <c r="I190" s="36">
        <v>1400</v>
      </c>
      <c r="J190" s="36">
        <v>982.6</v>
      </c>
      <c r="K190" s="36">
        <v>0</v>
      </c>
      <c r="L190" s="36">
        <v>250</v>
      </c>
      <c r="M190" s="56">
        <v>0</v>
      </c>
      <c r="N190" s="10">
        <f t="shared" si="3"/>
        <v>4250.6000000000004</v>
      </c>
      <c r="O190" s="9"/>
      <c r="P190" s="102"/>
    </row>
    <row r="191" spans="1:16" ht="33.75" customHeight="1" x14ac:dyDescent="0.25">
      <c r="A191" s="9">
        <v>181</v>
      </c>
      <c r="B191" s="59" t="s">
        <v>1325</v>
      </c>
      <c r="C191" s="9" t="s">
        <v>1523</v>
      </c>
      <c r="D191" s="9" t="s">
        <v>1342</v>
      </c>
      <c r="E191" s="36">
        <v>5835</v>
      </c>
      <c r="F191" s="36">
        <v>0</v>
      </c>
      <c r="G191" s="36">
        <v>0</v>
      </c>
      <c r="H191" s="36"/>
      <c r="I191" s="36">
        <v>3800</v>
      </c>
      <c r="J191" s="36"/>
      <c r="K191" s="36">
        <v>375</v>
      </c>
      <c r="L191" s="36">
        <v>250</v>
      </c>
      <c r="M191" s="56">
        <v>0</v>
      </c>
      <c r="N191" s="10">
        <f t="shared" si="3"/>
        <v>10260</v>
      </c>
      <c r="O191" s="9" t="s">
        <v>1328</v>
      </c>
      <c r="P191" s="102" t="s">
        <v>1328</v>
      </c>
    </row>
    <row r="192" spans="1:16" ht="33.75" customHeight="1" x14ac:dyDescent="0.25">
      <c r="A192" s="9">
        <v>182</v>
      </c>
      <c r="B192" s="59" t="s">
        <v>1325</v>
      </c>
      <c r="C192" s="9" t="s">
        <v>1524</v>
      </c>
      <c r="D192" s="9" t="s">
        <v>1342</v>
      </c>
      <c r="E192" s="36">
        <v>5835</v>
      </c>
      <c r="F192" s="36">
        <v>0</v>
      </c>
      <c r="G192" s="36">
        <v>0</v>
      </c>
      <c r="H192" s="36"/>
      <c r="I192" s="36">
        <v>3800</v>
      </c>
      <c r="J192" s="36"/>
      <c r="K192" s="36">
        <v>375</v>
      </c>
      <c r="L192" s="36">
        <v>250</v>
      </c>
      <c r="M192" s="56">
        <v>0</v>
      </c>
      <c r="N192" s="10">
        <f t="shared" si="3"/>
        <v>10260</v>
      </c>
      <c r="O192" s="9" t="s">
        <v>1328</v>
      </c>
      <c r="P192" s="102" t="s">
        <v>1328</v>
      </c>
    </row>
    <row r="193" spans="1:16" ht="33.75" customHeight="1" x14ac:dyDescent="0.25">
      <c r="A193" s="9">
        <v>183</v>
      </c>
      <c r="B193" s="59" t="s">
        <v>1325</v>
      </c>
      <c r="C193" s="9" t="s">
        <v>1525</v>
      </c>
      <c r="D193" s="9" t="s">
        <v>1342</v>
      </c>
      <c r="E193" s="36">
        <v>5835</v>
      </c>
      <c r="F193" s="36">
        <v>0</v>
      </c>
      <c r="G193" s="36">
        <v>0</v>
      </c>
      <c r="H193" s="36"/>
      <c r="I193" s="36">
        <v>3800</v>
      </c>
      <c r="J193" s="36"/>
      <c r="K193" s="36">
        <v>375</v>
      </c>
      <c r="L193" s="36">
        <v>250</v>
      </c>
      <c r="M193" s="56">
        <v>0</v>
      </c>
      <c r="N193" s="10">
        <f t="shared" si="3"/>
        <v>10260</v>
      </c>
      <c r="O193" s="9" t="s">
        <v>1328</v>
      </c>
      <c r="P193" s="102" t="s">
        <v>1328</v>
      </c>
    </row>
    <row r="194" spans="1:16" ht="33.75" customHeight="1" x14ac:dyDescent="0.25">
      <c r="A194" s="9">
        <v>184</v>
      </c>
      <c r="B194" s="59" t="s">
        <v>1325</v>
      </c>
      <c r="C194" s="9" t="s">
        <v>1526</v>
      </c>
      <c r="D194" s="9" t="s">
        <v>1348</v>
      </c>
      <c r="E194" s="36">
        <v>2441</v>
      </c>
      <c r="F194" s="36">
        <v>0</v>
      </c>
      <c r="G194" s="36">
        <v>35</v>
      </c>
      <c r="H194" s="36">
        <v>500</v>
      </c>
      <c r="I194" s="36">
        <v>2400</v>
      </c>
      <c r="J194" s="36"/>
      <c r="K194" s="36">
        <v>0</v>
      </c>
      <c r="L194" s="36">
        <v>250</v>
      </c>
      <c r="M194" s="56">
        <v>0</v>
      </c>
      <c r="N194" s="10">
        <f t="shared" si="3"/>
        <v>5626</v>
      </c>
      <c r="O194" s="9" t="s">
        <v>1328</v>
      </c>
      <c r="P194" s="102" t="s">
        <v>1328</v>
      </c>
    </row>
    <row r="195" spans="1:16" ht="33.75" customHeight="1" x14ac:dyDescent="0.25">
      <c r="A195" s="9">
        <v>185</v>
      </c>
      <c r="B195" s="59" t="s">
        <v>1325</v>
      </c>
      <c r="C195" s="9" t="s">
        <v>1527</v>
      </c>
      <c r="D195" s="9" t="s">
        <v>1360</v>
      </c>
      <c r="E195" s="36">
        <v>3757</v>
      </c>
      <c r="F195" s="36">
        <v>0</v>
      </c>
      <c r="G195" s="36">
        <v>35</v>
      </c>
      <c r="H195" s="36"/>
      <c r="I195" s="36">
        <v>3000</v>
      </c>
      <c r="J195" s="36"/>
      <c r="K195" s="36">
        <v>375</v>
      </c>
      <c r="L195" s="36">
        <v>250</v>
      </c>
      <c r="M195" s="56">
        <v>0</v>
      </c>
      <c r="N195" s="10">
        <f t="shared" si="3"/>
        <v>7417</v>
      </c>
      <c r="O195" s="9" t="s">
        <v>1328</v>
      </c>
      <c r="P195" s="102" t="s">
        <v>1328</v>
      </c>
    </row>
    <row r="196" spans="1:16" ht="33.75" customHeight="1" x14ac:dyDescent="0.25">
      <c r="A196" s="9">
        <v>186</v>
      </c>
      <c r="B196" s="59" t="s">
        <v>1325</v>
      </c>
      <c r="C196" s="9" t="s">
        <v>1528</v>
      </c>
      <c r="D196" s="9" t="s">
        <v>1337</v>
      </c>
      <c r="E196" s="36">
        <v>1460</v>
      </c>
      <c r="F196" s="36">
        <v>0</v>
      </c>
      <c r="G196" s="36">
        <v>35</v>
      </c>
      <c r="H196" s="36">
        <v>450</v>
      </c>
      <c r="I196" s="36">
        <v>2000</v>
      </c>
      <c r="J196" s="36">
        <v>382.6</v>
      </c>
      <c r="K196" s="36">
        <v>0</v>
      </c>
      <c r="L196" s="36">
        <v>250</v>
      </c>
      <c r="M196" s="56">
        <v>0</v>
      </c>
      <c r="N196" s="10">
        <f t="shared" si="3"/>
        <v>4577.6000000000004</v>
      </c>
      <c r="O196" s="9" t="s">
        <v>1328</v>
      </c>
      <c r="P196" s="102" t="s">
        <v>1328</v>
      </c>
    </row>
    <row r="197" spans="1:16" ht="33.75" customHeight="1" x14ac:dyDescent="0.25">
      <c r="A197" s="9">
        <v>187</v>
      </c>
      <c r="B197" s="59" t="s">
        <v>1325</v>
      </c>
      <c r="C197" s="9" t="s">
        <v>1529</v>
      </c>
      <c r="D197" s="9" t="s">
        <v>1374</v>
      </c>
      <c r="E197" s="36">
        <v>1168</v>
      </c>
      <c r="F197" s="36">
        <v>0</v>
      </c>
      <c r="G197" s="36">
        <v>50</v>
      </c>
      <c r="H197" s="36">
        <v>400</v>
      </c>
      <c r="I197" s="36">
        <v>1400</v>
      </c>
      <c r="J197" s="36">
        <v>982.6</v>
      </c>
      <c r="K197" s="36">
        <v>0</v>
      </c>
      <c r="L197" s="36">
        <v>250</v>
      </c>
      <c r="M197" s="56">
        <v>0</v>
      </c>
      <c r="N197" s="10">
        <f t="shared" si="3"/>
        <v>4250.6000000000004</v>
      </c>
      <c r="O197" s="9" t="s">
        <v>1328</v>
      </c>
      <c r="P197" s="102" t="s">
        <v>1328</v>
      </c>
    </row>
    <row r="198" spans="1:16" ht="33.75" customHeight="1" x14ac:dyDescent="0.25">
      <c r="A198" s="9">
        <v>188</v>
      </c>
      <c r="B198" s="59" t="s">
        <v>1325</v>
      </c>
      <c r="C198" s="9" t="s">
        <v>1530</v>
      </c>
      <c r="D198" s="9" t="s">
        <v>1374</v>
      </c>
      <c r="E198" s="36">
        <v>1168</v>
      </c>
      <c r="F198" s="36">
        <v>0</v>
      </c>
      <c r="G198" s="36">
        <v>35</v>
      </c>
      <c r="H198" s="36">
        <v>400</v>
      </c>
      <c r="I198" s="36">
        <v>1400</v>
      </c>
      <c r="J198" s="36">
        <v>982.6</v>
      </c>
      <c r="K198" s="36">
        <v>0</v>
      </c>
      <c r="L198" s="36">
        <v>250</v>
      </c>
      <c r="M198" s="56">
        <v>0</v>
      </c>
      <c r="N198" s="10">
        <f t="shared" si="3"/>
        <v>4235.6000000000004</v>
      </c>
      <c r="O198" s="9" t="s">
        <v>1328</v>
      </c>
      <c r="P198" s="102" t="s">
        <v>1328</v>
      </c>
    </row>
    <row r="199" spans="1:16" ht="33.75" customHeight="1" x14ac:dyDescent="0.25">
      <c r="A199" s="9">
        <v>189</v>
      </c>
      <c r="B199" s="59" t="s">
        <v>1325</v>
      </c>
      <c r="C199" s="9" t="s">
        <v>1531</v>
      </c>
      <c r="D199" s="9" t="s">
        <v>1374</v>
      </c>
      <c r="E199" s="36">
        <v>1168</v>
      </c>
      <c r="F199" s="36">
        <v>0</v>
      </c>
      <c r="G199" s="36">
        <v>35</v>
      </c>
      <c r="H199" s="36">
        <v>400</v>
      </c>
      <c r="I199" s="36">
        <v>1400</v>
      </c>
      <c r="J199" s="36">
        <v>982.6</v>
      </c>
      <c r="K199" s="36">
        <v>0</v>
      </c>
      <c r="L199" s="36">
        <v>250</v>
      </c>
      <c r="M199" s="56">
        <v>0</v>
      </c>
      <c r="N199" s="10">
        <f t="shared" si="3"/>
        <v>4235.6000000000004</v>
      </c>
      <c r="O199" s="9" t="s">
        <v>1328</v>
      </c>
      <c r="P199" s="102" t="s">
        <v>1328</v>
      </c>
    </row>
    <row r="200" spans="1:16" ht="33.75" customHeight="1" x14ac:dyDescent="0.25">
      <c r="A200" s="9">
        <v>190</v>
      </c>
      <c r="B200" s="59" t="s">
        <v>1325</v>
      </c>
      <c r="C200" s="9" t="s">
        <v>1532</v>
      </c>
      <c r="D200" s="9" t="s">
        <v>1374</v>
      </c>
      <c r="E200" s="36">
        <v>1168</v>
      </c>
      <c r="F200" s="36">
        <v>0</v>
      </c>
      <c r="G200" s="36">
        <v>50</v>
      </c>
      <c r="H200" s="36">
        <v>400</v>
      </c>
      <c r="I200" s="36">
        <v>1400</v>
      </c>
      <c r="J200" s="36">
        <v>982.6</v>
      </c>
      <c r="K200" s="36">
        <v>0</v>
      </c>
      <c r="L200" s="36">
        <v>250</v>
      </c>
      <c r="M200" s="56">
        <v>0</v>
      </c>
      <c r="N200" s="10">
        <f t="shared" si="3"/>
        <v>4250.6000000000004</v>
      </c>
      <c r="O200" s="9" t="s">
        <v>1328</v>
      </c>
      <c r="P200" s="102" t="s">
        <v>1328</v>
      </c>
    </row>
    <row r="201" spans="1:16" ht="33.75" customHeight="1" x14ac:dyDescent="0.25">
      <c r="A201" s="9">
        <v>191</v>
      </c>
      <c r="B201" s="59" t="s">
        <v>1325</v>
      </c>
      <c r="C201" s="9" t="s">
        <v>1533</v>
      </c>
      <c r="D201" s="9" t="s">
        <v>1374</v>
      </c>
      <c r="E201" s="36">
        <v>1168</v>
      </c>
      <c r="F201" s="36">
        <v>0</v>
      </c>
      <c r="G201" s="36">
        <v>35</v>
      </c>
      <c r="H201" s="36">
        <v>400</v>
      </c>
      <c r="I201" s="36">
        <v>1400</v>
      </c>
      <c r="J201" s="36">
        <v>982.6</v>
      </c>
      <c r="K201" s="36">
        <v>0</v>
      </c>
      <c r="L201" s="36">
        <v>250</v>
      </c>
      <c r="M201" s="56">
        <v>0</v>
      </c>
      <c r="N201" s="10">
        <f t="shared" si="3"/>
        <v>4235.6000000000004</v>
      </c>
      <c r="O201" s="9" t="s">
        <v>1328</v>
      </c>
      <c r="P201" s="102" t="s">
        <v>1328</v>
      </c>
    </row>
    <row r="202" spans="1:16" ht="33.75" customHeight="1" x14ac:dyDescent="0.25">
      <c r="A202" s="9">
        <v>192</v>
      </c>
      <c r="B202" s="59" t="s">
        <v>1325</v>
      </c>
      <c r="C202" s="9" t="s">
        <v>1534</v>
      </c>
      <c r="D202" s="9" t="s">
        <v>1374</v>
      </c>
      <c r="E202" s="36">
        <v>1168</v>
      </c>
      <c r="F202" s="36">
        <v>0</v>
      </c>
      <c r="G202" s="36">
        <v>50</v>
      </c>
      <c r="H202" s="36">
        <v>400</v>
      </c>
      <c r="I202" s="36">
        <v>1400</v>
      </c>
      <c r="J202" s="36">
        <v>982.6</v>
      </c>
      <c r="K202" s="36">
        <v>0</v>
      </c>
      <c r="L202" s="36">
        <v>250</v>
      </c>
      <c r="M202" s="56">
        <v>0</v>
      </c>
      <c r="N202" s="10">
        <f t="shared" si="3"/>
        <v>4250.6000000000004</v>
      </c>
      <c r="O202" s="9" t="s">
        <v>1328</v>
      </c>
      <c r="P202" s="102" t="s">
        <v>1328</v>
      </c>
    </row>
    <row r="203" spans="1:16" ht="33.75" customHeight="1" x14ac:dyDescent="0.25">
      <c r="A203" s="9">
        <v>193</v>
      </c>
      <c r="B203" s="59" t="s">
        <v>1325</v>
      </c>
      <c r="C203" s="9" t="s">
        <v>1535</v>
      </c>
      <c r="D203" s="9" t="s">
        <v>1374</v>
      </c>
      <c r="E203" s="36">
        <v>1168</v>
      </c>
      <c r="F203" s="36">
        <v>0</v>
      </c>
      <c r="G203" s="36">
        <v>35</v>
      </c>
      <c r="H203" s="36">
        <v>400</v>
      </c>
      <c r="I203" s="36">
        <v>1400</v>
      </c>
      <c r="J203" s="36">
        <v>982.6</v>
      </c>
      <c r="K203" s="36">
        <v>0</v>
      </c>
      <c r="L203" s="36">
        <v>250</v>
      </c>
      <c r="M203" s="56">
        <v>0</v>
      </c>
      <c r="N203" s="10">
        <f t="shared" si="3"/>
        <v>4235.6000000000004</v>
      </c>
      <c r="O203" s="9" t="s">
        <v>1328</v>
      </c>
      <c r="P203" s="102" t="s">
        <v>1328</v>
      </c>
    </row>
    <row r="204" spans="1:16" ht="33.75" customHeight="1" x14ac:dyDescent="0.25">
      <c r="A204" s="9">
        <v>194</v>
      </c>
      <c r="B204" s="59" t="s">
        <v>1325</v>
      </c>
      <c r="C204" s="9" t="s">
        <v>1536</v>
      </c>
      <c r="D204" s="9" t="s">
        <v>1374</v>
      </c>
      <c r="E204" s="36">
        <v>1168</v>
      </c>
      <c r="F204" s="36">
        <v>0</v>
      </c>
      <c r="G204" s="36">
        <v>50</v>
      </c>
      <c r="H204" s="36">
        <v>400</v>
      </c>
      <c r="I204" s="36">
        <v>1400</v>
      </c>
      <c r="J204" s="36">
        <v>982.6</v>
      </c>
      <c r="K204" s="36">
        <v>0</v>
      </c>
      <c r="L204" s="36">
        <v>250</v>
      </c>
      <c r="M204" s="56">
        <v>0</v>
      </c>
      <c r="N204" s="10">
        <f t="shared" si="3"/>
        <v>4250.6000000000004</v>
      </c>
      <c r="O204" s="9" t="s">
        <v>1328</v>
      </c>
      <c r="P204" s="102" t="s">
        <v>1328</v>
      </c>
    </row>
    <row r="205" spans="1:16" ht="33.75" customHeight="1" x14ac:dyDescent="0.25">
      <c r="A205" s="9">
        <v>195</v>
      </c>
      <c r="B205" s="59" t="s">
        <v>1325</v>
      </c>
      <c r="C205" s="9" t="s">
        <v>1537</v>
      </c>
      <c r="D205" s="9" t="s">
        <v>1374</v>
      </c>
      <c r="E205" s="36">
        <v>1168</v>
      </c>
      <c r="F205" s="36">
        <v>0</v>
      </c>
      <c r="G205" s="36">
        <v>35</v>
      </c>
      <c r="H205" s="36">
        <v>400</v>
      </c>
      <c r="I205" s="36">
        <v>1400</v>
      </c>
      <c r="J205" s="36">
        <v>982.6</v>
      </c>
      <c r="K205" s="36">
        <v>0</v>
      </c>
      <c r="L205" s="36">
        <v>250</v>
      </c>
      <c r="M205" s="56">
        <v>0</v>
      </c>
      <c r="N205" s="10">
        <f t="shared" si="3"/>
        <v>4235.6000000000004</v>
      </c>
      <c r="O205" s="9" t="s">
        <v>1328</v>
      </c>
      <c r="P205" s="102" t="s">
        <v>1328</v>
      </c>
    </row>
    <row r="206" spans="1:16" ht="33.75" customHeight="1" x14ac:dyDescent="0.25">
      <c r="A206" s="9">
        <v>196</v>
      </c>
      <c r="B206" s="59" t="s">
        <v>1325</v>
      </c>
      <c r="C206" s="9" t="s">
        <v>1538</v>
      </c>
      <c r="D206" s="9" t="s">
        <v>1374</v>
      </c>
      <c r="E206" s="36">
        <v>1168</v>
      </c>
      <c r="F206" s="36">
        <v>0</v>
      </c>
      <c r="G206" s="36">
        <v>35</v>
      </c>
      <c r="H206" s="36">
        <v>400</v>
      </c>
      <c r="I206" s="36">
        <v>1400</v>
      </c>
      <c r="J206" s="36">
        <v>982.6</v>
      </c>
      <c r="K206" s="36">
        <v>0</v>
      </c>
      <c r="L206" s="36">
        <v>250</v>
      </c>
      <c r="M206" s="56">
        <v>0</v>
      </c>
      <c r="N206" s="10">
        <f t="shared" si="3"/>
        <v>4235.6000000000004</v>
      </c>
      <c r="O206" s="9" t="s">
        <v>1328</v>
      </c>
      <c r="P206" s="102" t="s">
        <v>1328</v>
      </c>
    </row>
    <row r="207" spans="1:16" ht="33.75" customHeight="1" x14ac:dyDescent="0.25">
      <c r="A207" s="9">
        <v>197</v>
      </c>
      <c r="B207" s="59" t="s">
        <v>1325</v>
      </c>
      <c r="C207" s="9" t="s">
        <v>1539</v>
      </c>
      <c r="D207" s="9" t="s">
        <v>1374</v>
      </c>
      <c r="E207" s="36">
        <v>1168</v>
      </c>
      <c r="F207" s="36">
        <v>0</v>
      </c>
      <c r="G207" s="36">
        <v>35</v>
      </c>
      <c r="H207" s="36">
        <v>400</v>
      </c>
      <c r="I207" s="36">
        <v>1400</v>
      </c>
      <c r="J207" s="36">
        <v>982.6</v>
      </c>
      <c r="K207" s="36">
        <v>0</v>
      </c>
      <c r="L207" s="36">
        <v>250</v>
      </c>
      <c r="M207" s="56">
        <v>0</v>
      </c>
      <c r="N207" s="10">
        <f t="shared" si="3"/>
        <v>4235.6000000000004</v>
      </c>
      <c r="O207" s="9" t="s">
        <v>1328</v>
      </c>
      <c r="P207" s="102" t="s">
        <v>1328</v>
      </c>
    </row>
    <row r="208" spans="1:16" ht="33.75" customHeight="1" x14ac:dyDescent="0.25">
      <c r="A208" s="9">
        <v>198</v>
      </c>
      <c r="B208" s="59" t="s">
        <v>1325</v>
      </c>
      <c r="C208" s="9" t="s">
        <v>1540</v>
      </c>
      <c r="D208" s="9" t="s">
        <v>1374</v>
      </c>
      <c r="E208" s="36">
        <v>1168</v>
      </c>
      <c r="F208" s="36">
        <v>0</v>
      </c>
      <c r="G208" s="36">
        <v>0</v>
      </c>
      <c r="H208" s="36">
        <v>400</v>
      </c>
      <c r="I208" s="36">
        <v>1400</v>
      </c>
      <c r="J208" s="36">
        <v>982.6</v>
      </c>
      <c r="K208" s="36">
        <v>0</v>
      </c>
      <c r="L208" s="36">
        <v>250</v>
      </c>
      <c r="M208" s="56">
        <v>0</v>
      </c>
      <c r="N208" s="10">
        <f t="shared" si="3"/>
        <v>4200.6000000000004</v>
      </c>
      <c r="O208" s="9" t="s">
        <v>1328</v>
      </c>
      <c r="P208" s="102" t="s">
        <v>1328</v>
      </c>
    </row>
    <row r="209" spans="1:16" ht="33.75" customHeight="1" x14ac:dyDescent="0.25">
      <c r="A209" s="9">
        <v>199</v>
      </c>
      <c r="B209" s="59" t="s">
        <v>1325</v>
      </c>
      <c r="C209" s="9" t="s">
        <v>1541</v>
      </c>
      <c r="D209" s="9" t="s">
        <v>1374</v>
      </c>
      <c r="E209" s="36">
        <v>1168</v>
      </c>
      <c r="F209" s="36">
        <v>0</v>
      </c>
      <c r="G209" s="36">
        <v>50</v>
      </c>
      <c r="H209" s="36">
        <v>400</v>
      </c>
      <c r="I209" s="36">
        <v>1400</v>
      </c>
      <c r="J209" s="36">
        <v>982.6</v>
      </c>
      <c r="K209" s="36">
        <v>0</v>
      </c>
      <c r="L209" s="36">
        <v>250</v>
      </c>
      <c r="M209" s="56">
        <v>0</v>
      </c>
      <c r="N209" s="10">
        <f t="shared" si="3"/>
        <v>4250.6000000000004</v>
      </c>
      <c r="O209" s="9" t="s">
        <v>1328</v>
      </c>
      <c r="P209" s="102" t="s">
        <v>1328</v>
      </c>
    </row>
    <row r="210" spans="1:16" ht="33.75" customHeight="1" x14ac:dyDescent="0.25">
      <c r="A210" s="9">
        <v>200</v>
      </c>
      <c r="B210" s="59" t="s">
        <v>1325</v>
      </c>
      <c r="C210" s="9" t="s">
        <v>1542</v>
      </c>
      <c r="D210" s="9" t="s">
        <v>1374</v>
      </c>
      <c r="E210" s="36">
        <v>1168</v>
      </c>
      <c r="F210" s="36">
        <v>0</v>
      </c>
      <c r="G210" s="36">
        <v>35</v>
      </c>
      <c r="H210" s="36">
        <v>400</v>
      </c>
      <c r="I210" s="36">
        <v>1400</v>
      </c>
      <c r="J210" s="36">
        <v>982.6</v>
      </c>
      <c r="K210" s="36">
        <v>0</v>
      </c>
      <c r="L210" s="36">
        <v>250</v>
      </c>
      <c r="M210" s="56">
        <v>0</v>
      </c>
      <c r="N210" s="10">
        <f t="shared" si="3"/>
        <v>4235.6000000000004</v>
      </c>
      <c r="O210" s="9" t="s">
        <v>1328</v>
      </c>
      <c r="P210" s="102" t="s">
        <v>1328</v>
      </c>
    </row>
    <row r="211" spans="1:16" ht="33.75" customHeight="1" x14ac:dyDescent="0.25">
      <c r="A211" s="9">
        <v>201</v>
      </c>
      <c r="B211" s="59" t="s">
        <v>1325</v>
      </c>
      <c r="C211" s="9" t="s">
        <v>1543</v>
      </c>
      <c r="D211" s="9" t="s">
        <v>1374</v>
      </c>
      <c r="E211" s="36">
        <v>1168</v>
      </c>
      <c r="F211" s="36">
        <v>0</v>
      </c>
      <c r="G211" s="36">
        <v>35</v>
      </c>
      <c r="H211" s="36">
        <v>400</v>
      </c>
      <c r="I211" s="36">
        <v>1400</v>
      </c>
      <c r="J211" s="36">
        <v>982.6</v>
      </c>
      <c r="K211" s="36">
        <v>0</v>
      </c>
      <c r="L211" s="36">
        <v>250</v>
      </c>
      <c r="M211" s="56">
        <v>0</v>
      </c>
      <c r="N211" s="10">
        <f t="shared" si="3"/>
        <v>4235.6000000000004</v>
      </c>
      <c r="O211" s="9" t="s">
        <v>1328</v>
      </c>
      <c r="P211" s="102" t="s">
        <v>1328</v>
      </c>
    </row>
    <row r="212" spans="1:16" ht="33.75" customHeight="1" x14ac:dyDescent="0.25">
      <c r="A212" s="9">
        <v>202</v>
      </c>
      <c r="B212" s="59" t="s">
        <v>1325</v>
      </c>
      <c r="C212" s="9" t="s">
        <v>1544</v>
      </c>
      <c r="D212" s="9" t="s">
        <v>1374</v>
      </c>
      <c r="E212" s="36">
        <v>1168</v>
      </c>
      <c r="F212" s="36">
        <v>0</v>
      </c>
      <c r="G212" s="36">
        <v>75</v>
      </c>
      <c r="H212" s="36">
        <v>400</v>
      </c>
      <c r="I212" s="36">
        <v>1400</v>
      </c>
      <c r="J212" s="36">
        <v>982.6</v>
      </c>
      <c r="K212" s="36">
        <v>0</v>
      </c>
      <c r="L212" s="36">
        <v>250</v>
      </c>
      <c r="M212" s="56">
        <v>0</v>
      </c>
      <c r="N212" s="10">
        <f t="shared" si="3"/>
        <v>4275.6000000000004</v>
      </c>
      <c r="O212" s="9" t="s">
        <v>1328</v>
      </c>
      <c r="P212" s="102" t="s">
        <v>1328</v>
      </c>
    </row>
    <row r="213" spans="1:16" ht="33.75" customHeight="1" x14ac:dyDescent="0.25">
      <c r="A213" s="9">
        <v>203</v>
      </c>
      <c r="B213" s="59" t="s">
        <v>1325</v>
      </c>
      <c r="C213" s="9" t="s">
        <v>1545</v>
      </c>
      <c r="D213" s="9" t="s">
        <v>1374</v>
      </c>
      <c r="E213" s="36">
        <v>1168</v>
      </c>
      <c r="F213" s="36">
        <v>0</v>
      </c>
      <c r="G213" s="36">
        <v>50</v>
      </c>
      <c r="H213" s="36">
        <v>400</v>
      </c>
      <c r="I213" s="36">
        <v>1400</v>
      </c>
      <c r="J213" s="36">
        <v>982.6</v>
      </c>
      <c r="K213" s="36">
        <v>0</v>
      </c>
      <c r="L213" s="36">
        <v>250</v>
      </c>
      <c r="M213" s="56">
        <v>0</v>
      </c>
      <c r="N213" s="10">
        <f t="shared" si="3"/>
        <v>4250.6000000000004</v>
      </c>
      <c r="O213" s="9" t="s">
        <v>1328</v>
      </c>
      <c r="P213" s="102" t="s">
        <v>1328</v>
      </c>
    </row>
    <row r="214" spans="1:16" ht="33.75" customHeight="1" x14ac:dyDescent="0.25">
      <c r="A214" s="9">
        <v>204</v>
      </c>
      <c r="B214" s="59" t="s">
        <v>1325</v>
      </c>
      <c r="C214" s="9" t="s">
        <v>1546</v>
      </c>
      <c r="D214" s="9" t="s">
        <v>1374</v>
      </c>
      <c r="E214" s="36">
        <v>1168</v>
      </c>
      <c r="F214" s="36">
        <v>0</v>
      </c>
      <c r="G214" s="36">
        <v>75</v>
      </c>
      <c r="H214" s="36">
        <v>400</v>
      </c>
      <c r="I214" s="36">
        <v>1400</v>
      </c>
      <c r="J214" s="36">
        <v>982.6</v>
      </c>
      <c r="K214" s="36">
        <v>0</v>
      </c>
      <c r="L214" s="36">
        <v>250</v>
      </c>
      <c r="M214" s="56">
        <v>0</v>
      </c>
      <c r="N214" s="10">
        <f t="shared" si="3"/>
        <v>4275.6000000000004</v>
      </c>
      <c r="O214" s="9" t="s">
        <v>1328</v>
      </c>
      <c r="P214" s="102" t="s">
        <v>1328</v>
      </c>
    </row>
    <row r="215" spans="1:16" ht="33.75" customHeight="1" x14ac:dyDescent="0.25">
      <c r="A215" s="9">
        <v>205</v>
      </c>
      <c r="B215" s="59" t="s">
        <v>1325</v>
      </c>
      <c r="C215" s="60" t="s">
        <v>1547</v>
      </c>
      <c r="D215" s="9" t="s">
        <v>1374</v>
      </c>
      <c r="E215" s="36">
        <v>1168</v>
      </c>
      <c r="F215" s="36">
        <v>0</v>
      </c>
      <c r="G215" s="36">
        <v>75</v>
      </c>
      <c r="H215" s="36">
        <v>400</v>
      </c>
      <c r="I215" s="36">
        <v>1400</v>
      </c>
      <c r="J215" s="36">
        <v>982.6</v>
      </c>
      <c r="K215" s="36">
        <v>0</v>
      </c>
      <c r="L215" s="36">
        <v>250</v>
      </c>
      <c r="M215" s="56">
        <v>0</v>
      </c>
      <c r="N215" s="10">
        <f t="shared" si="3"/>
        <v>4275.6000000000004</v>
      </c>
      <c r="O215" s="9" t="s">
        <v>1328</v>
      </c>
      <c r="P215" s="102" t="s">
        <v>1328</v>
      </c>
    </row>
    <row r="216" spans="1:16" ht="33.75" customHeight="1" x14ac:dyDescent="0.25">
      <c r="A216" s="9">
        <v>206</v>
      </c>
      <c r="B216" s="59" t="s">
        <v>1325</v>
      </c>
      <c r="C216" s="60" t="s">
        <v>1548</v>
      </c>
      <c r="D216" s="9" t="s">
        <v>1374</v>
      </c>
      <c r="E216" s="36">
        <v>1168</v>
      </c>
      <c r="F216" s="36">
        <v>0</v>
      </c>
      <c r="G216" s="36">
        <v>35</v>
      </c>
      <c r="H216" s="36">
        <v>400</v>
      </c>
      <c r="I216" s="36">
        <v>1400</v>
      </c>
      <c r="J216" s="36">
        <v>982.6</v>
      </c>
      <c r="K216" s="36">
        <v>0</v>
      </c>
      <c r="L216" s="36">
        <v>250</v>
      </c>
      <c r="M216" s="56">
        <v>0</v>
      </c>
      <c r="N216" s="10">
        <f t="shared" si="3"/>
        <v>4235.6000000000004</v>
      </c>
      <c r="O216" s="9" t="s">
        <v>1328</v>
      </c>
      <c r="P216" s="102" t="s">
        <v>1328</v>
      </c>
    </row>
    <row r="217" spans="1:16" ht="33.75" customHeight="1" x14ac:dyDescent="0.25">
      <c r="A217" s="9">
        <v>207</v>
      </c>
      <c r="B217" s="59" t="s">
        <v>1325</v>
      </c>
      <c r="C217" s="9" t="s">
        <v>1549</v>
      </c>
      <c r="D217" s="9" t="s">
        <v>1374</v>
      </c>
      <c r="E217" s="36">
        <v>1168</v>
      </c>
      <c r="F217" s="36">
        <v>0</v>
      </c>
      <c r="G217" s="36">
        <v>75</v>
      </c>
      <c r="H217" s="36">
        <v>400</v>
      </c>
      <c r="I217" s="36">
        <v>1400</v>
      </c>
      <c r="J217" s="36">
        <v>982.6</v>
      </c>
      <c r="K217" s="36">
        <v>0</v>
      </c>
      <c r="L217" s="36">
        <v>250</v>
      </c>
      <c r="M217" s="56">
        <v>0</v>
      </c>
      <c r="N217" s="10">
        <f t="shared" si="3"/>
        <v>4275.6000000000004</v>
      </c>
      <c r="O217" s="9" t="s">
        <v>1328</v>
      </c>
      <c r="P217" s="102" t="s">
        <v>1328</v>
      </c>
    </row>
    <row r="218" spans="1:16" ht="33.75" customHeight="1" x14ac:dyDescent="0.25">
      <c r="A218" s="9">
        <v>208</v>
      </c>
      <c r="B218" s="59" t="s">
        <v>1325</v>
      </c>
      <c r="C218" s="60" t="s">
        <v>1550</v>
      </c>
      <c r="D218" s="9" t="s">
        <v>1374</v>
      </c>
      <c r="E218" s="36">
        <v>1168</v>
      </c>
      <c r="F218" s="36">
        <v>0</v>
      </c>
      <c r="G218" s="36">
        <v>75</v>
      </c>
      <c r="H218" s="36">
        <v>400</v>
      </c>
      <c r="I218" s="36">
        <v>1400</v>
      </c>
      <c r="J218" s="36">
        <v>982.6</v>
      </c>
      <c r="K218" s="36">
        <v>0</v>
      </c>
      <c r="L218" s="36">
        <v>250</v>
      </c>
      <c r="M218" s="56">
        <v>0</v>
      </c>
      <c r="N218" s="10">
        <f t="shared" si="3"/>
        <v>4275.6000000000004</v>
      </c>
      <c r="O218" s="9" t="s">
        <v>1328</v>
      </c>
      <c r="P218" s="102" t="s">
        <v>1328</v>
      </c>
    </row>
    <row r="219" spans="1:16" ht="33.75" customHeight="1" x14ac:dyDescent="0.25">
      <c r="A219" s="9">
        <v>209</v>
      </c>
      <c r="B219" s="59" t="s">
        <v>1325</v>
      </c>
      <c r="C219" s="9" t="s">
        <v>1551</v>
      </c>
      <c r="D219" s="9" t="s">
        <v>1374</v>
      </c>
      <c r="E219" s="36">
        <v>1168</v>
      </c>
      <c r="F219" s="36">
        <v>0</v>
      </c>
      <c r="G219" s="36">
        <v>50</v>
      </c>
      <c r="H219" s="36">
        <v>400</v>
      </c>
      <c r="I219" s="36">
        <v>1400</v>
      </c>
      <c r="J219" s="36">
        <v>982.6</v>
      </c>
      <c r="K219" s="36">
        <v>0</v>
      </c>
      <c r="L219" s="36">
        <v>250</v>
      </c>
      <c r="M219" s="56">
        <v>0</v>
      </c>
      <c r="N219" s="10">
        <f t="shared" si="3"/>
        <v>4250.6000000000004</v>
      </c>
      <c r="O219" s="9" t="s">
        <v>1328</v>
      </c>
      <c r="P219" s="102" t="s">
        <v>1328</v>
      </c>
    </row>
    <row r="220" spans="1:16" ht="33.75" customHeight="1" x14ac:dyDescent="0.25">
      <c r="A220" s="9">
        <v>210</v>
      </c>
      <c r="B220" s="59" t="s">
        <v>1325</v>
      </c>
      <c r="C220" s="9" t="s">
        <v>1552</v>
      </c>
      <c r="D220" s="9" t="s">
        <v>1374</v>
      </c>
      <c r="E220" s="36">
        <v>1168</v>
      </c>
      <c r="F220" s="36">
        <v>0</v>
      </c>
      <c r="G220" s="36">
        <v>50</v>
      </c>
      <c r="H220" s="36">
        <v>400</v>
      </c>
      <c r="I220" s="36">
        <v>1400</v>
      </c>
      <c r="J220" s="36">
        <v>982.6</v>
      </c>
      <c r="K220" s="36">
        <v>0</v>
      </c>
      <c r="L220" s="36">
        <v>250</v>
      </c>
      <c r="M220" s="56">
        <v>0</v>
      </c>
      <c r="N220" s="10">
        <f t="shared" si="3"/>
        <v>4250.6000000000004</v>
      </c>
      <c r="O220" s="9" t="s">
        <v>1328</v>
      </c>
      <c r="P220" s="102" t="s">
        <v>1328</v>
      </c>
    </row>
    <row r="221" spans="1:16" ht="33.75" customHeight="1" x14ac:dyDescent="0.25">
      <c r="A221" s="9">
        <v>211</v>
      </c>
      <c r="B221" s="59" t="s">
        <v>1325</v>
      </c>
      <c r="C221" s="9" t="s">
        <v>1553</v>
      </c>
      <c r="D221" s="9" t="s">
        <v>1374</v>
      </c>
      <c r="E221" s="36">
        <v>1168</v>
      </c>
      <c r="F221" s="36">
        <v>0</v>
      </c>
      <c r="G221" s="36">
        <v>50</v>
      </c>
      <c r="H221" s="36">
        <v>400</v>
      </c>
      <c r="I221" s="36">
        <v>1400</v>
      </c>
      <c r="J221" s="36">
        <v>982.6</v>
      </c>
      <c r="K221" s="36">
        <v>0</v>
      </c>
      <c r="L221" s="36">
        <v>250</v>
      </c>
      <c r="M221" s="56">
        <v>0</v>
      </c>
      <c r="N221" s="10">
        <f t="shared" si="3"/>
        <v>4250.6000000000004</v>
      </c>
      <c r="O221" s="9" t="s">
        <v>1328</v>
      </c>
      <c r="P221" s="102" t="s">
        <v>1328</v>
      </c>
    </row>
    <row r="222" spans="1:16" ht="33.75" customHeight="1" x14ac:dyDescent="0.25">
      <c r="A222" s="9">
        <v>212</v>
      </c>
      <c r="B222" s="59" t="s">
        <v>1325</v>
      </c>
      <c r="C222" s="9" t="s">
        <v>1554</v>
      </c>
      <c r="D222" s="9" t="s">
        <v>1374</v>
      </c>
      <c r="E222" s="36">
        <v>1168</v>
      </c>
      <c r="F222" s="36">
        <v>0</v>
      </c>
      <c r="G222" s="36">
        <v>50</v>
      </c>
      <c r="H222" s="36">
        <v>400</v>
      </c>
      <c r="I222" s="36">
        <v>1400</v>
      </c>
      <c r="J222" s="36">
        <v>982.6</v>
      </c>
      <c r="K222" s="36">
        <v>0</v>
      </c>
      <c r="L222" s="36">
        <v>250</v>
      </c>
      <c r="M222" s="56">
        <v>0</v>
      </c>
      <c r="N222" s="10">
        <f t="shared" si="3"/>
        <v>4250.6000000000004</v>
      </c>
      <c r="O222" s="9" t="s">
        <v>1328</v>
      </c>
      <c r="P222" s="102" t="s">
        <v>1328</v>
      </c>
    </row>
    <row r="223" spans="1:16" ht="33.75" customHeight="1" x14ac:dyDescent="0.25">
      <c r="A223" s="9">
        <v>213</v>
      </c>
      <c r="B223" s="59" t="s">
        <v>1325</v>
      </c>
      <c r="C223" s="9" t="s">
        <v>1555</v>
      </c>
      <c r="D223" s="9" t="s">
        <v>1374</v>
      </c>
      <c r="E223" s="36">
        <v>1168</v>
      </c>
      <c r="F223" s="36">
        <v>0</v>
      </c>
      <c r="G223" s="36">
        <v>75</v>
      </c>
      <c r="H223" s="36">
        <v>400</v>
      </c>
      <c r="I223" s="36">
        <v>1400</v>
      </c>
      <c r="J223" s="36">
        <v>982.6</v>
      </c>
      <c r="K223" s="36">
        <v>0</v>
      </c>
      <c r="L223" s="36">
        <v>250</v>
      </c>
      <c r="M223" s="56">
        <v>0</v>
      </c>
      <c r="N223" s="10">
        <f t="shared" si="3"/>
        <v>4275.6000000000004</v>
      </c>
      <c r="O223" s="9" t="s">
        <v>1328</v>
      </c>
      <c r="P223" s="102" t="s">
        <v>1328</v>
      </c>
    </row>
    <row r="224" spans="1:16" ht="33.75" customHeight="1" x14ac:dyDescent="0.25">
      <c r="A224" s="9">
        <v>214</v>
      </c>
      <c r="B224" s="59" t="s">
        <v>1325</v>
      </c>
      <c r="C224" s="9" t="s">
        <v>1556</v>
      </c>
      <c r="D224" s="9" t="s">
        <v>1374</v>
      </c>
      <c r="E224" s="36">
        <v>1168</v>
      </c>
      <c r="F224" s="36">
        <v>0</v>
      </c>
      <c r="G224" s="36">
        <v>75</v>
      </c>
      <c r="H224" s="36">
        <v>400</v>
      </c>
      <c r="I224" s="36">
        <v>1400</v>
      </c>
      <c r="J224" s="36">
        <v>982.6</v>
      </c>
      <c r="K224" s="36">
        <v>0</v>
      </c>
      <c r="L224" s="36">
        <v>250</v>
      </c>
      <c r="M224" s="56">
        <v>0</v>
      </c>
      <c r="N224" s="10">
        <f t="shared" si="3"/>
        <v>4275.6000000000004</v>
      </c>
      <c r="O224" s="9" t="s">
        <v>1328</v>
      </c>
      <c r="P224" s="102" t="s">
        <v>1328</v>
      </c>
    </row>
    <row r="225" spans="1:16" ht="33.75" customHeight="1" x14ac:dyDescent="0.25">
      <c r="A225" s="9">
        <v>215</v>
      </c>
      <c r="B225" s="59" t="s">
        <v>1325</v>
      </c>
      <c r="C225" s="9" t="s">
        <v>1557</v>
      </c>
      <c r="D225" s="9" t="s">
        <v>1374</v>
      </c>
      <c r="E225" s="36">
        <v>1168</v>
      </c>
      <c r="F225" s="36">
        <v>0</v>
      </c>
      <c r="G225" s="36">
        <v>75</v>
      </c>
      <c r="H225" s="36">
        <v>400</v>
      </c>
      <c r="I225" s="36">
        <v>1400</v>
      </c>
      <c r="J225" s="36">
        <v>982.6</v>
      </c>
      <c r="K225" s="36">
        <v>0</v>
      </c>
      <c r="L225" s="36">
        <v>250</v>
      </c>
      <c r="M225" s="56">
        <v>0</v>
      </c>
      <c r="N225" s="10">
        <f t="shared" si="3"/>
        <v>4275.6000000000004</v>
      </c>
      <c r="O225" s="9" t="s">
        <v>1328</v>
      </c>
      <c r="P225" s="102" t="s">
        <v>1328</v>
      </c>
    </row>
    <row r="226" spans="1:16" ht="33.75" customHeight="1" x14ac:dyDescent="0.25">
      <c r="A226" s="9">
        <v>216</v>
      </c>
      <c r="B226" s="59" t="s">
        <v>1325</v>
      </c>
      <c r="C226" s="9" t="s">
        <v>1558</v>
      </c>
      <c r="D226" s="9" t="s">
        <v>1374</v>
      </c>
      <c r="E226" s="36">
        <v>1168</v>
      </c>
      <c r="F226" s="36">
        <v>0</v>
      </c>
      <c r="G226" s="36">
        <v>35</v>
      </c>
      <c r="H226" s="36">
        <v>400</v>
      </c>
      <c r="I226" s="36">
        <v>1400</v>
      </c>
      <c r="J226" s="36">
        <v>982.6</v>
      </c>
      <c r="K226" s="36">
        <v>0</v>
      </c>
      <c r="L226" s="36">
        <v>250</v>
      </c>
      <c r="M226" s="56">
        <v>0</v>
      </c>
      <c r="N226" s="10">
        <f t="shared" si="3"/>
        <v>4235.6000000000004</v>
      </c>
      <c r="O226" s="9"/>
      <c r="P226" s="102"/>
    </row>
    <row r="227" spans="1:16" ht="33.75" customHeight="1" x14ac:dyDescent="0.25">
      <c r="A227" s="9">
        <v>217</v>
      </c>
      <c r="B227" s="59" t="s">
        <v>1325</v>
      </c>
      <c r="C227" s="9" t="s">
        <v>1559</v>
      </c>
      <c r="D227" s="9" t="s">
        <v>1374</v>
      </c>
      <c r="E227" s="36">
        <v>1168</v>
      </c>
      <c r="F227" s="36">
        <v>0</v>
      </c>
      <c r="G227" s="36">
        <v>50</v>
      </c>
      <c r="H227" s="36">
        <v>400</v>
      </c>
      <c r="I227" s="36">
        <v>1400</v>
      </c>
      <c r="J227" s="36">
        <v>982.6</v>
      </c>
      <c r="K227" s="36">
        <v>0</v>
      </c>
      <c r="L227" s="36">
        <v>250</v>
      </c>
      <c r="M227" s="56">
        <v>0</v>
      </c>
      <c r="N227" s="10">
        <f t="shared" si="3"/>
        <v>4250.6000000000004</v>
      </c>
      <c r="O227" s="9" t="s">
        <v>1328</v>
      </c>
      <c r="P227" s="102" t="s">
        <v>1328</v>
      </c>
    </row>
    <row r="228" spans="1:16" ht="33.75" customHeight="1" x14ac:dyDescent="0.25">
      <c r="A228" s="9">
        <v>218</v>
      </c>
      <c r="B228" s="59" t="s">
        <v>1325</v>
      </c>
      <c r="C228" s="9" t="s">
        <v>1560</v>
      </c>
      <c r="D228" s="9" t="s">
        <v>1374</v>
      </c>
      <c r="E228" s="36">
        <v>1168</v>
      </c>
      <c r="F228" s="36">
        <v>0</v>
      </c>
      <c r="G228" s="36">
        <v>50</v>
      </c>
      <c r="H228" s="36">
        <v>400</v>
      </c>
      <c r="I228" s="36">
        <v>1400</v>
      </c>
      <c r="J228" s="36">
        <v>982.6</v>
      </c>
      <c r="K228" s="36">
        <v>0</v>
      </c>
      <c r="L228" s="36">
        <v>250</v>
      </c>
      <c r="M228" s="56">
        <v>0</v>
      </c>
      <c r="N228" s="10">
        <f t="shared" si="3"/>
        <v>4250.6000000000004</v>
      </c>
      <c r="O228" s="9" t="s">
        <v>1328</v>
      </c>
      <c r="P228" s="102" t="s">
        <v>1328</v>
      </c>
    </row>
    <row r="229" spans="1:16" ht="33.75" customHeight="1" x14ac:dyDescent="0.25">
      <c r="A229" s="9">
        <v>219</v>
      </c>
      <c r="B229" s="59" t="s">
        <v>1325</v>
      </c>
      <c r="C229" s="9" t="s">
        <v>1561</v>
      </c>
      <c r="D229" s="9" t="s">
        <v>1374</v>
      </c>
      <c r="E229" s="36">
        <v>1168</v>
      </c>
      <c r="F229" s="36">
        <v>0</v>
      </c>
      <c r="G229" s="36">
        <v>75</v>
      </c>
      <c r="H229" s="36">
        <v>400</v>
      </c>
      <c r="I229" s="36">
        <v>1400</v>
      </c>
      <c r="J229" s="36">
        <v>982.6</v>
      </c>
      <c r="K229" s="36">
        <v>0</v>
      </c>
      <c r="L229" s="36">
        <v>250</v>
      </c>
      <c r="M229" s="56">
        <v>0</v>
      </c>
      <c r="N229" s="10">
        <f t="shared" si="3"/>
        <v>4275.6000000000004</v>
      </c>
      <c r="O229" s="9" t="s">
        <v>1328</v>
      </c>
      <c r="P229" s="102" t="s">
        <v>1328</v>
      </c>
    </row>
    <row r="230" spans="1:16" ht="33.75" customHeight="1" x14ac:dyDescent="0.25">
      <c r="A230" s="9">
        <v>220</v>
      </c>
      <c r="B230" s="59" t="s">
        <v>1325</v>
      </c>
      <c r="C230" s="9" t="s">
        <v>1562</v>
      </c>
      <c r="D230" s="9" t="s">
        <v>1374</v>
      </c>
      <c r="E230" s="36">
        <v>1168</v>
      </c>
      <c r="F230" s="36">
        <v>0</v>
      </c>
      <c r="G230" s="36">
        <v>75</v>
      </c>
      <c r="H230" s="36">
        <v>400</v>
      </c>
      <c r="I230" s="36">
        <v>1400</v>
      </c>
      <c r="J230" s="36">
        <v>982.6</v>
      </c>
      <c r="K230" s="36">
        <v>0</v>
      </c>
      <c r="L230" s="36">
        <v>250</v>
      </c>
      <c r="M230" s="56">
        <v>0</v>
      </c>
      <c r="N230" s="10">
        <f t="shared" si="3"/>
        <v>4275.6000000000004</v>
      </c>
      <c r="O230" s="9" t="s">
        <v>1328</v>
      </c>
      <c r="P230" s="102" t="s">
        <v>1328</v>
      </c>
    </row>
    <row r="231" spans="1:16" ht="33.75" customHeight="1" x14ac:dyDescent="0.25">
      <c r="A231" s="9">
        <v>221</v>
      </c>
      <c r="B231" s="59" t="s">
        <v>1325</v>
      </c>
      <c r="C231" s="9" t="s">
        <v>1563</v>
      </c>
      <c r="D231" s="9" t="s">
        <v>1374</v>
      </c>
      <c r="E231" s="36">
        <v>1168</v>
      </c>
      <c r="F231" s="36">
        <v>0</v>
      </c>
      <c r="G231" s="36">
        <v>50</v>
      </c>
      <c r="H231" s="36">
        <v>400</v>
      </c>
      <c r="I231" s="36">
        <v>1400</v>
      </c>
      <c r="J231" s="36">
        <v>982.6</v>
      </c>
      <c r="K231" s="36">
        <v>0</v>
      </c>
      <c r="L231" s="36">
        <v>250</v>
      </c>
      <c r="M231" s="56">
        <v>0</v>
      </c>
      <c r="N231" s="10">
        <f t="shared" si="3"/>
        <v>4250.6000000000004</v>
      </c>
      <c r="O231" s="9" t="s">
        <v>1328</v>
      </c>
      <c r="P231" s="102" t="s">
        <v>1328</v>
      </c>
    </row>
    <row r="232" spans="1:16" ht="33.75" customHeight="1" x14ac:dyDescent="0.25">
      <c r="A232" s="9">
        <v>222</v>
      </c>
      <c r="B232" s="59" t="s">
        <v>1325</v>
      </c>
      <c r="C232" s="9" t="s">
        <v>1564</v>
      </c>
      <c r="D232" s="9" t="s">
        <v>1374</v>
      </c>
      <c r="E232" s="36">
        <v>1168</v>
      </c>
      <c r="F232" s="36">
        <v>0</v>
      </c>
      <c r="G232" s="36">
        <v>75</v>
      </c>
      <c r="H232" s="36">
        <v>400</v>
      </c>
      <c r="I232" s="36">
        <v>1400</v>
      </c>
      <c r="J232" s="36">
        <v>982.6</v>
      </c>
      <c r="K232" s="36">
        <v>0</v>
      </c>
      <c r="L232" s="36">
        <v>250</v>
      </c>
      <c r="M232" s="56">
        <v>0</v>
      </c>
      <c r="N232" s="10">
        <f t="shared" si="3"/>
        <v>4275.6000000000004</v>
      </c>
      <c r="O232" s="9" t="s">
        <v>1328</v>
      </c>
      <c r="P232" s="102" t="s">
        <v>1328</v>
      </c>
    </row>
    <row r="233" spans="1:16" ht="33.75" customHeight="1" x14ac:dyDescent="0.25">
      <c r="A233" s="9">
        <v>223</v>
      </c>
      <c r="B233" s="59" t="s">
        <v>1325</v>
      </c>
      <c r="C233" s="9" t="s">
        <v>1565</v>
      </c>
      <c r="D233" s="9" t="s">
        <v>1374</v>
      </c>
      <c r="E233" s="36">
        <v>1168</v>
      </c>
      <c r="F233" s="36">
        <v>0</v>
      </c>
      <c r="G233" s="36">
        <v>75</v>
      </c>
      <c r="H233" s="36">
        <v>400</v>
      </c>
      <c r="I233" s="36">
        <v>1400</v>
      </c>
      <c r="J233" s="36">
        <v>982.6</v>
      </c>
      <c r="K233" s="36">
        <v>0</v>
      </c>
      <c r="L233" s="36">
        <v>250</v>
      </c>
      <c r="M233" s="56">
        <v>0</v>
      </c>
      <c r="N233" s="10">
        <f t="shared" si="3"/>
        <v>4275.6000000000004</v>
      </c>
      <c r="O233" s="9" t="s">
        <v>1328</v>
      </c>
      <c r="P233" s="102" t="s">
        <v>1328</v>
      </c>
    </row>
    <row r="234" spans="1:16" ht="33.75" customHeight="1" x14ac:dyDescent="0.25">
      <c r="A234" s="9">
        <v>224</v>
      </c>
      <c r="B234" s="59" t="s">
        <v>1325</v>
      </c>
      <c r="C234" s="9" t="s">
        <v>1566</v>
      </c>
      <c r="D234" s="9" t="s">
        <v>1374</v>
      </c>
      <c r="E234" s="36">
        <v>1168</v>
      </c>
      <c r="F234" s="36">
        <v>0</v>
      </c>
      <c r="G234" s="36">
        <v>75</v>
      </c>
      <c r="H234" s="36">
        <v>400</v>
      </c>
      <c r="I234" s="36">
        <v>1400</v>
      </c>
      <c r="J234" s="36">
        <v>982.6</v>
      </c>
      <c r="K234" s="36">
        <v>0</v>
      </c>
      <c r="L234" s="36">
        <v>250</v>
      </c>
      <c r="M234" s="56">
        <v>0</v>
      </c>
      <c r="N234" s="10">
        <f t="shared" si="3"/>
        <v>4275.6000000000004</v>
      </c>
      <c r="O234" s="9" t="s">
        <v>1328</v>
      </c>
      <c r="P234" s="102" t="s">
        <v>1328</v>
      </c>
    </row>
    <row r="235" spans="1:16" ht="33.75" customHeight="1" x14ac:dyDescent="0.25">
      <c r="A235" s="9">
        <v>225</v>
      </c>
      <c r="B235" s="59" t="s">
        <v>1325</v>
      </c>
      <c r="C235" s="9" t="s">
        <v>1567</v>
      </c>
      <c r="D235" s="9" t="s">
        <v>1374</v>
      </c>
      <c r="E235" s="36">
        <v>1168</v>
      </c>
      <c r="F235" s="36">
        <v>0</v>
      </c>
      <c r="G235" s="36">
        <v>75</v>
      </c>
      <c r="H235" s="36">
        <v>400</v>
      </c>
      <c r="I235" s="36">
        <v>1400</v>
      </c>
      <c r="J235" s="36">
        <v>982.6</v>
      </c>
      <c r="K235" s="36">
        <v>0</v>
      </c>
      <c r="L235" s="36">
        <v>250</v>
      </c>
      <c r="M235" s="56">
        <v>0</v>
      </c>
      <c r="N235" s="10">
        <f t="shared" si="3"/>
        <v>4275.6000000000004</v>
      </c>
      <c r="O235" s="9" t="s">
        <v>1328</v>
      </c>
      <c r="P235" s="102" t="s">
        <v>1328</v>
      </c>
    </row>
    <row r="236" spans="1:16" ht="33.75" customHeight="1" x14ac:dyDescent="0.25">
      <c r="A236" s="9">
        <v>226</v>
      </c>
      <c r="B236" s="59" t="s">
        <v>1325</v>
      </c>
      <c r="C236" s="9" t="s">
        <v>1568</v>
      </c>
      <c r="D236" s="9" t="s">
        <v>1374</v>
      </c>
      <c r="E236" s="36">
        <v>1168</v>
      </c>
      <c r="F236" s="36">
        <v>0</v>
      </c>
      <c r="G236" s="36">
        <v>75</v>
      </c>
      <c r="H236" s="36">
        <v>400</v>
      </c>
      <c r="I236" s="36">
        <v>1400</v>
      </c>
      <c r="J236" s="36">
        <v>982.6</v>
      </c>
      <c r="K236" s="36">
        <v>0</v>
      </c>
      <c r="L236" s="36">
        <v>250</v>
      </c>
      <c r="M236" s="56">
        <v>0</v>
      </c>
      <c r="N236" s="10">
        <f t="shared" si="3"/>
        <v>4275.6000000000004</v>
      </c>
      <c r="O236" s="9" t="s">
        <v>1328</v>
      </c>
      <c r="P236" s="102" t="s">
        <v>1328</v>
      </c>
    </row>
    <row r="237" spans="1:16" ht="33.75" customHeight="1" x14ac:dyDescent="0.25">
      <c r="A237" s="9">
        <v>227</v>
      </c>
      <c r="B237" s="59" t="s">
        <v>1325</v>
      </c>
      <c r="C237" s="9" t="s">
        <v>1569</v>
      </c>
      <c r="D237" s="9" t="s">
        <v>1374</v>
      </c>
      <c r="E237" s="36">
        <v>1168</v>
      </c>
      <c r="F237" s="36">
        <v>0</v>
      </c>
      <c r="G237" s="36">
        <v>75</v>
      </c>
      <c r="H237" s="36">
        <v>400</v>
      </c>
      <c r="I237" s="36">
        <v>1400</v>
      </c>
      <c r="J237" s="36">
        <v>982.6</v>
      </c>
      <c r="K237" s="36">
        <v>0</v>
      </c>
      <c r="L237" s="36">
        <v>250</v>
      </c>
      <c r="M237" s="56">
        <v>0</v>
      </c>
      <c r="N237" s="10">
        <f t="shared" si="3"/>
        <v>4275.6000000000004</v>
      </c>
      <c r="O237" s="9" t="s">
        <v>1328</v>
      </c>
      <c r="P237" s="102" t="s">
        <v>1328</v>
      </c>
    </row>
    <row r="238" spans="1:16" ht="33.75" customHeight="1" x14ac:dyDescent="0.25">
      <c r="A238" s="9">
        <v>228</v>
      </c>
      <c r="B238" s="59" t="s">
        <v>1325</v>
      </c>
      <c r="C238" s="9" t="s">
        <v>1570</v>
      </c>
      <c r="D238" s="9" t="s">
        <v>1374</v>
      </c>
      <c r="E238" s="36">
        <v>1168</v>
      </c>
      <c r="F238" s="36">
        <v>0</v>
      </c>
      <c r="G238" s="36">
        <v>50</v>
      </c>
      <c r="H238" s="36">
        <v>400</v>
      </c>
      <c r="I238" s="36">
        <v>1400</v>
      </c>
      <c r="J238" s="36">
        <v>982.6</v>
      </c>
      <c r="K238" s="36">
        <v>0</v>
      </c>
      <c r="L238" s="36">
        <v>250</v>
      </c>
      <c r="M238" s="56">
        <v>0</v>
      </c>
      <c r="N238" s="10">
        <f t="shared" si="3"/>
        <v>4250.6000000000004</v>
      </c>
      <c r="O238" s="9" t="s">
        <v>1328</v>
      </c>
      <c r="P238" s="102" t="s">
        <v>1328</v>
      </c>
    </row>
    <row r="239" spans="1:16" ht="33.75" customHeight="1" x14ac:dyDescent="0.25">
      <c r="A239" s="9">
        <v>229</v>
      </c>
      <c r="B239" s="59" t="s">
        <v>1325</v>
      </c>
      <c r="C239" s="9" t="s">
        <v>1571</v>
      </c>
      <c r="D239" s="9" t="s">
        <v>1374</v>
      </c>
      <c r="E239" s="36">
        <v>1168</v>
      </c>
      <c r="F239" s="36">
        <v>0</v>
      </c>
      <c r="G239" s="36">
        <v>50</v>
      </c>
      <c r="H239" s="36">
        <v>400</v>
      </c>
      <c r="I239" s="36">
        <v>1400</v>
      </c>
      <c r="J239" s="36">
        <v>982.6</v>
      </c>
      <c r="K239" s="36">
        <v>0</v>
      </c>
      <c r="L239" s="36">
        <v>250</v>
      </c>
      <c r="M239" s="56">
        <v>0</v>
      </c>
      <c r="N239" s="10">
        <f t="shared" si="3"/>
        <v>4250.6000000000004</v>
      </c>
      <c r="O239" s="9" t="s">
        <v>1328</v>
      </c>
      <c r="P239" s="102" t="s">
        <v>1328</v>
      </c>
    </row>
    <row r="240" spans="1:16" ht="33.75" customHeight="1" x14ac:dyDescent="0.25">
      <c r="A240" s="9">
        <v>230</v>
      </c>
      <c r="B240" s="59" t="s">
        <v>1325</v>
      </c>
      <c r="C240" s="9" t="s">
        <v>1572</v>
      </c>
      <c r="D240" s="9" t="s">
        <v>1374</v>
      </c>
      <c r="E240" s="36">
        <v>1168</v>
      </c>
      <c r="F240" s="36">
        <v>0</v>
      </c>
      <c r="G240" s="36">
        <v>50</v>
      </c>
      <c r="H240" s="36">
        <v>400</v>
      </c>
      <c r="I240" s="36">
        <v>1400</v>
      </c>
      <c r="J240" s="36">
        <v>982.6</v>
      </c>
      <c r="K240" s="36">
        <v>0</v>
      </c>
      <c r="L240" s="36">
        <v>250</v>
      </c>
      <c r="M240" s="56">
        <v>0</v>
      </c>
      <c r="N240" s="10">
        <f t="shared" si="3"/>
        <v>4250.6000000000004</v>
      </c>
      <c r="O240" s="9" t="s">
        <v>1328</v>
      </c>
      <c r="P240" s="102" t="s">
        <v>1328</v>
      </c>
    </row>
    <row r="241" spans="1:16" ht="33.75" customHeight="1" x14ac:dyDescent="0.25">
      <c r="A241" s="9">
        <v>231</v>
      </c>
      <c r="B241" s="59" t="s">
        <v>1325</v>
      </c>
      <c r="C241" s="9" t="s">
        <v>1573</v>
      </c>
      <c r="D241" s="9" t="s">
        <v>1374</v>
      </c>
      <c r="E241" s="36">
        <v>1168</v>
      </c>
      <c r="F241" s="36">
        <v>0</v>
      </c>
      <c r="G241" s="36">
        <v>50</v>
      </c>
      <c r="H241" s="36">
        <v>400</v>
      </c>
      <c r="I241" s="36">
        <v>1400</v>
      </c>
      <c r="J241" s="36">
        <v>982.6</v>
      </c>
      <c r="K241" s="36">
        <v>0</v>
      </c>
      <c r="L241" s="36">
        <v>250</v>
      </c>
      <c r="M241" s="56">
        <v>0</v>
      </c>
      <c r="N241" s="10">
        <f t="shared" si="3"/>
        <v>4250.6000000000004</v>
      </c>
      <c r="O241" s="9" t="s">
        <v>1328</v>
      </c>
      <c r="P241" s="102" t="s">
        <v>1328</v>
      </c>
    </row>
    <row r="242" spans="1:16" ht="33.75" customHeight="1" x14ac:dyDescent="0.25">
      <c r="A242" s="9">
        <v>232</v>
      </c>
      <c r="B242" s="59" t="s">
        <v>1325</v>
      </c>
      <c r="C242" s="9" t="s">
        <v>1574</v>
      </c>
      <c r="D242" s="9" t="s">
        <v>1374</v>
      </c>
      <c r="E242" s="36">
        <v>1168</v>
      </c>
      <c r="F242" s="36">
        <v>0</v>
      </c>
      <c r="G242" s="36">
        <v>75</v>
      </c>
      <c r="H242" s="36">
        <v>400</v>
      </c>
      <c r="I242" s="36">
        <v>1400</v>
      </c>
      <c r="J242" s="36">
        <v>982.6</v>
      </c>
      <c r="K242" s="36">
        <v>0</v>
      </c>
      <c r="L242" s="36">
        <v>250</v>
      </c>
      <c r="M242" s="56">
        <v>0</v>
      </c>
      <c r="N242" s="10">
        <f t="shared" si="3"/>
        <v>4275.6000000000004</v>
      </c>
      <c r="O242" s="9" t="s">
        <v>1328</v>
      </c>
      <c r="P242" s="102" t="s">
        <v>1328</v>
      </c>
    </row>
    <row r="243" spans="1:16" ht="33.75" customHeight="1" x14ac:dyDescent="0.25">
      <c r="A243" s="9">
        <v>233</v>
      </c>
      <c r="B243" s="59" t="s">
        <v>1325</v>
      </c>
      <c r="C243" s="9" t="s">
        <v>1575</v>
      </c>
      <c r="D243" s="9" t="s">
        <v>1374</v>
      </c>
      <c r="E243" s="36">
        <v>1168</v>
      </c>
      <c r="F243" s="36">
        <v>0</v>
      </c>
      <c r="G243" s="36">
        <v>50</v>
      </c>
      <c r="H243" s="36">
        <v>400</v>
      </c>
      <c r="I243" s="36">
        <v>1400</v>
      </c>
      <c r="J243" s="36">
        <v>982.6</v>
      </c>
      <c r="K243" s="36">
        <v>0</v>
      </c>
      <c r="L243" s="36">
        <v>250</v>
      </c>
      <c r="M243" s="56">
        <v>0</v>
      </c>
      <c r="N243" s="10">
        <f t="shared" si="3"/>
        <v>4250.6000000000004</v>
      </c>
      <c r="O243" s="9" t="s">
        <v>1328</v>
      </c>
      <c r="P243" s="102" t="s">
        <v>1328</v>
      </c>
    </row>
    <row r="244" spans="1:16" ht="33.75" customHeight="1" x14ac:dyDescent="0.25">
      <c r="A244" s="9">
        <v>234</v>
      </c>
      <c r="B244" s="59" t="s">
        <v>1325</v>
      </c>
      <c r="C244" s="9" t="s">
        <v>1576</v>
      </c>
      <c r="D244" s="9" t="s">
        <v>1374</v>
      </c>
      <c r="E244" s="36">
        <v>1168</v>
      </c>
      <c r="F244" s="36">
        <v>0</v>
      </c>
      <c r="G244" s="36">
        <v>50</v>
      </c>
      <c r="H244" s="36">
        <v>400</v>
      </c>
      <c r="I244" s="36">
        <v>1400</v>
      </c>
      <c r="J244" s="36">
        <v>982.6</v>
      </c>
      <c r="K244" s="36">
        <v>0</v>
      </c>
      <c r="L244" s="36">
        <v>250</v>
      </c>
      <c r="M244" s="56">
        <v>0</v>
      </c>
      <c r="N244" s="10">
        <f t="shared" si="3"/>
        <v>4250.6000000000004</v>
      </c>
      <c r="O244" s="9" t="s">
        <v>1328</v>
      </c>
      <c r="P244" s="102" t="s">
        <v>1328</v>
      </c>
    </row>
    <row r="245" spans="1:16" ht="33.75" customHeight="1" x14ac:dyDescent="0.25">
      <c r="A245" s="9">
        <v>235</v>
      </c>
      <c r="B245" s="59" t="s">
        <v>1325</v>
      </c>
      <c r="C245" s="9" t="s">
        <v>1577</v>
      </c>
      <c r="D245" s="9" t="s">
        <v>1374</v>
      </c>
      <c r="E245" s="36">
        <v>1168</v>
      </c>
      <c r="F245" s="36">
        <v>0</v>
      </c>
      <c r="G245" s="36">
        <v>50</v>
      </c>
      <c r="H245" s="36">
        <v>400</v>
      </c>
      <c r="I245" s="36">
        <v>1400</v>
      </c>
      <c r="J245" s="36">
        <v>982.6</v>
      </c>
      <c r="K245" s="36">
        <v>0</v>
      </c>
      <c r="L245" s="36">
        <v>250</v>
      </c>
      <c r="M245" s="56">
        <v>0</v>
      </c>
      <c r="N245" s="10">
        <f t="shared" si="3"/>
        <v>4250.6000000000004</v>
      </c>
      <c r="O245" s="9" t="s">
        <v>1328</v>
      </c>
      <c r="P245" s="102" t="s">
        <v>1328</v>
      </c>
    </row>
    <row r="246" spans="1:16" ht="33.75" customHeight="1" x14ac:dyDescent="0.25">
      <c r="A246" s="9">
        <v>236</v>
      </c>
      <c r="B246" s="59" t="s">
        <v>1325</v>
      </c>
      <c r="C246" s="9" t="s">
        <v>1578</v>
      </c>
      <c r="D246" s="9" t="s">
        <v>1374</v>
      </c>
      <c r="E246" s="36">
        <v>1168</v>
      </c>
      <c r="F246" s="36">
        <v>0</v>
      </c>
      <c r="G246" s="36">
        <v>50</v>
      </c>
      <c r="H246" s="36">
        <v>400</v>
      </c>
      <c r="I246" s="36">
        <v>1400</v>
      </c>
      <c r="J246" s="36">
        <v>982.6</v>
      </c>
      <c r="K246" s="36">
        <v>0</v>
      </c>
      <c r="L246" s="36">
        <v>250</v>
      </c>
      <c r="M246" s="56">
        <v>0</v>
      </c>
      <c r="N246" s="10">
        <f t="shared" si="3"/>
        <v>4250.6000000000004</v>
      </c>
      <c r="O246" s="9" t="s">
        <v>1328</v>
      </c>
      <c r="P246" s="102" t="s">
        <v>1328</v>
      </c>
    </row>
    <row r="247" spans="1:16" ht="33.75" customHeight="1" x14ac:dyDescent="0.25">
      <c r="A247" s="9">
        <v>237</v>
      </c>
      <c r="B247" s="59" t="s">
        <v>1325</v>
      </c>
      <c r="C247" s="9" t="s">
        <v>1579</v>
      </c>
      <c r="D247" s="9" t="s">
        <v>1374</v>
      </c>
      <c r="E247" s="36">
        <v>1168</v>
      </c>
      <c r="F247" s="36">
        <v>0</v>
      </c>
      <c r="G247" s="36">
        <v>50</v>
      </c>
      <c r="H247" s="36">
        <v>400</v>
      </c>
      <c r="I247" s="36">
        <v>1400</v>
      </c>
      <c r="J247" s="36">
        <v>982.6</v>
      </c>
      <c r="K247" s="36">
        <v>0</v>
      </c>
      <c r="L247" s="36">
        <v>250</v>
      </c>
      <c r="M247" s="56">
        <v>0</v>
      </c>
      <c r="N247" s="10">
        <f t="shared" si="3"/>
        <v>4250.6000000000004</v>
      </c>
      <c r="O247" s="9" t="s">
        <v>1328</v>
      </c>
      <c r="P247" s="102" t="s">
        <v>1328</v>
      </c>
    </row>
    <row r="248" spans="1:16" ht="33.75" customHeight="1" x14ac:dyDescent="0.25">
      <c r="A248" s="9">
        <v>238</v>
      </c>
      <c r="B248" s="59" t="s">
        <v>1325</v>
      </c>
      <c r="C248" s="9" t="s">
        <v>1580</v>
      </c>
      <c r="D248" s="9" t="s">
        <v>1348</v>
      </c>
      <c r="E248" s="36">
        <v>2441</v>
      </c>
      <c r="F248" s="36">
        <v>0</v>
      </c>
      <c r="G248" s="36">
        <v>35</v>
      </c>
      <c r="H248" s="36">
        <v>500</v>
      </c>
      <c r="I248" s="36">
        <v>2400</v>
      </c>
      <c r="J248" s="36">
        <v>0</v>
      </c>
      <c r="K248" s="36">
        <v>0</v>
      </c>
      <c r="L248" s="36">
        <v>250</v>
      </c>
      <c r="M248" s="56">
        <v>0</v>
      </c>
      <c r="N248" s="10">
        <f t="shared" ref="N248:N311" si="4">SUM(E248:M248)</f>
        <v>5626</v>
      </c>
      <c r="O248" s="9" t="s">
        <v>1328</v>
      </c>
      <c r="P248" s="102" t="s">
        <v>1328</v>
      </c>
    </row>
    <row r="249" spans="1:16" ht="33.75" customHeight="1" x14ac:dyDescent="0.25">
      <c r="A249" s="9">
        <v>239</v>
      </c>
      <c r="B249" s="59" t="s">
        <v>1325</v>
      </c>
      <c r="C249" s="9" t="s">
        <v>1581</v>
      </c>
      <c r="D249" s="9" t="s">
        <v>1348</v>
      </c>
      <c r="E249" s="36">
        <v>2441</v>
      </c>
      <c r="F249" s="36">
        <v>0</v>
      </c>
      <c r="G249" s="36">
        <v>35</v>
      </c>
      <c r="H249" s="36">
        <v>500</v>
      </c>
      <c r="I249" s="36">
        <v>2400</v>
      </c>
      <c r="J249" s="36">
        <v>0</v>
      </c>
      <c r="K249" s="36">
        <v>0</v>
      </c>
      <c r="L249" s="36">
        <v>250</v>
      </c>
      <c r="M249" s="56">
        <v>0</v>
      </c>
      <c r="N249" s="10">
        <f t="shared" si="4"/>
        <v>5626</v>
      </c>
      <c r="O249" s="9" t="s">
        <v>1328</v>
      </c>
      <c r="P249" s="102" t="s">
        <v>1328</v>
      </c>
    </row>
    <row r="250" spans="1:16" ht="33.75" customHeight="1" x14ac:dyDescent="0.25">
      <c r="A250" s="9">
        <v>240</v>
      </c>
      <c r="B250" s="59" t="s">
        <v>1325</v>
      </c>
      <c r="C250" s="9" t="s">
        <v>1582</v>
      </c>
      <c r="D250" s="9" t="s">
        <v>1337</v>
      </c>
      <c r="E250" s="36">
        <v>1460</v>
      </c>
      <c r="F250" s="36">
        <v>0</v>
      </c>
      <c r="G250" s="36">
        <v>35</v>
      </c>
      <c r="H250" s="36">
        <v>450</v>
      </c>
      <c r="I250" s="36">
        <v>2000</v>
      </c>
      <c r="J250" s="36">
        <v>382.6</v>
      </c>
      <c r="K250" s="36">
        <v>0</v>
      </c>
      <c r="L250" s="36">
        <v>250</v>
      </c>
      <c r="M250" s="56">
        <v>0</v>
      </c>
      <c r="N250" s="10">
        <f>SUM(E250:M250)</f>
        <v>4577.6000000000004</v>
      </c>
      <c r="O250" s="9" t="s">
        <v>1328</v>
      </c>
      <c r="P250" s="102" t="s">
        <v>1328</v>
      </c>
    </row>
    <row r="251" spans="1:16" ht="33.75" customHeight="1" x14ac:dyDescent="0.25">
      <c r="A251" s="9">
        <v>241</v>
      </c>
      <c r="B251" s="59" t="s">
        <v>1325</v>
      </c>
      <c r="C251" s="9" t="s">
        <v>1583</v>
      </c>
      <c r="D251" s="9" t="s">
        <v>1337</v>
      </c>
      <c r="E251" s="36">
        <v>1460</v>
      </c>
      <c r="F251" s="36">
        <v>0</v>
      </c>
      <c r="G251" s="36">
        <v>35</v>
      </c>
      <c r="H251" s="36">
        <v>450</v>
      </c>
      <c r="I251" s="36">
        <v>2000</v>
      </c>
      <c r="J251" s="36">
        <v>382.6</v>
      </c>
      <c r="K251" s="36">
        <v>0</v>
      </c>
      <c r="L251" s="36">
        <v>250</v>
      </c>
      <c r="M251" s="56">
        <v>0</v>
      </c>
      <c r="N251" s="10">
        <f t="shared" si="4"/>
        <v>4577.6000000000004</v>
      </c>
      <c r="O251" s="9" t="s">
        <v>1328</v>
      </c>
      <c r="P251" s="102" t="s">
        <v>1328</v>
      </c>
    </row>
    <row r="252" spans="1:16" ht="33.75" customHeight="1" x14ac:dyDescent="0.25">
      <c r="A252" s="9">
        <v>242</v>
      </c>
      <c r="B252" s="59" t="s">
        <v>1325</v>
      </c>
      <c r="C252" s="54" t="s">
        <v>1584</v>
      </c>
      <c r="D252" s="9" t="s">
        <v>1374</v>
      </c>
      <c r="E252" s="36">
        <v>1168</v>
      </c>
      <c r="F252" s="36">
        <v>0</v>
      </c>
      <c r="G252" s="36">
        <v>75</v>
      </c>
      <c r="H252" s="36">
        <v>400</v>
      </c>
      <c r="I252" s="36">
        <v>1400</v>
      </c>
      <c r="J252" s="36">
        <v>982.6</v>
      </c>
      <c r="K252" s="36">
        <v>0</v>
      </c>
      <c r="L252" s="36">
        <v>250</v>
      </c>
      <c r="M252" s="56">
        <v>0</v>
      </c>
      <c r="N252" s="10">
        <f t="shared" si="4"/>
        <v>4275.6000000000004</v>
      </c>
      <c r="O252" s="9" t="s">
        <v>1328</v>
      </c>
      <c r="P252" s="102" t="s">
        <v>1328</v>
      </c>
    </row>
    <row r="253" spans="1:16" ht="33.75" customHeight="1" x14ac:dyDescent="0.25">
      <c r="A253" s="9">
        <v>243</v>
      </c>
      <c r="B253" s="59" t="s">
        <v>1325</v>
      </c>
      <c r="C253" s="9" t="s">
        <v>1585</v>
      </c>
      <c r="D253" s="9" t="s">
        <v>1374</v>
      </c>
      <c r="E253" s="36">
        <v>1168</v>
      </c>
      <c r="F253" s="36">
        <v>0</v>
      </c>
      <c r="G253" s="36">
        <v>50</v>
      </c>
      <c r="H253" s="36">
        <v>400</v>
      </c>
      <c r="I253" s="36">
        <v>1400</v>
      </c>
      <c r="J253" s="36">
        <v>982.6</v>
      </c>
      <c r="K253" s="36">
        <v>0</v>
      </c>
      <c r="L253" s="36">
        <v>250</v>
      </c>
      <c r="M253" s="56">
        <v>0</v>
      </c>
      <c r="N253" s="10">
        <f t="shared" si="4"/>
        <v>4250.6000000000004</v>
      </c>
      <c r="O253" s="9" t="s">
        <v>1328</v>
      </c>
      <c r="P253" s="102" t="s">
        <v>1328</v>
      </c>
    </row>
    <row r="254" spans="1:16" ht="33.75" customHeight="1" x14ac:dyDescent="0.25">
      <c r="A254" s="9">
        <v>244</v>
      </c>
      <c r="B254" s="59" t="s">
        <v>1325</v>
      </c>
      <c r="C254" s="9" t="s">
        <v>1586</v>
      </c>
      <c r="D254" s="9" t="s">
        <v>1374</v>
      </c>
      <c r="E254" s="36">
        <v>1168</v>
      </c>
      <c r="F254" s="36">
        <v>0</v>
      </c>
      <c r="G254" s="36">
        <v>50</v>
      </c>
      <c r="H254" s="36">
        <v>400</v>
      </c>
      <c r="I254" s="36">
        <v>1400</v>
      </c>
      <c r="J254" s="36">
        <v>982.6</v>
      </c>
      <c r="K254" s="36">
        <v>0</v>
      </c>
      <c r="L254" s="36">
        <v>250</v>
      </c>
      <c r="M254" s="56">
        <v>0</v>
      </c>
      <c r="N254" s="10">
        <f t="shared" si="4"/>
        <v>4250.6000000000004</v>
      </c>
      <c r="O254" s="9" t="s">
        <v>1328</v>
      </c>
      <c r="P254" s="102" t="s">
        <v>1328</v>
      </c>
    </row>
    <row r="255" spans="1:16" ht="33.75" customHeight="1" x14ac:dyDescent="0.25">
      <c r="A255" s="9">
        <v>245</v>
      </c>
      <c r="B255" s="59" t="s">
        <v>1325</v>
      </c>
      <c r="C255" s="9" t="s">
        <v>1587</v>
      </c>
      <c r="D255" s="9" t="s">
        <v>1374</v>
      </c>
      <c r="E255" s="57">
        <v>1168</v>
      </c>
      <c r="F255" s="58">
        <v>0</v>
      </c>
      <c r="G255" s="36">
        <v>50</v>
      </c>
      <c r="H255" s="36">
        <v>400</v>
      </c>
      <c r="I255" s="36">
        <v>1400</v>
      </c>
      <c r="J255" s="36">
        <v>982.6</v>
      </c>
      <c r="K255" s="36">
        <v>0</v>
      </c>
      <c r="L255" s="36">
        <v>250</v>
      </c>
      <c r="M255" s="56">
        <v>0</v>
      </c>
      <c r="N255" s="10">
        <f t="shared" si="4"/>
        <v>4250.6000000000004</v>
      </c>
      <c r="O255" s="9" t="s">
        <v>1328</v>
      </c>
      <c r="P255" s="102" t="s">
        <v>1328</v>
      </c>
    </row>
    <row r="256" spans="1:16" ht="33.75" customHeight="1" x14ac:dyDescent="0.25">
      <c r="A256" s="9">
        <v>246</v>
      </c>
      <c r="B256" s="59" t="s">
        <v>1325</v>
      </c>
      <c r="C256" s="9" t="s">
        <v>1588</v>
      </c>
      <c r="D256" s="9" t="s">
        <v>1374</v>
      </c>
      <c r="E256" s="36">
        <v>1168</v>
      </c>
      <c r="F256" s="36">
        <v>0</v>
      </c>
      <c r="G256" s="36">
        <v>50</v>
      </c>
      <c r="H256" s="36">
        <v>400</v>
      </c>
      <c r="I256" s="36">
        <v>1400</v>
      </c>
      <c r="J256" s="36">
        <v>982.6</v>
      </c>
      <c r="K256" s="36">
        <v>0</v>
      </c>
      <c r="L256" s="36">
        <v>250</v>
      </c>
      <c r="M256" s="56">
        <v>0</v>
      </c>
      <c r="N256" s="10">
        <f t="shared" si="4"/>
        <v>4250.6000000000004</v>
      </c>
      <c r="O256" s="9"/>
      <c r="P256" s="102"/>
    </row>
    <row r="257" spans="1:16" ht="33.75" customHeight="1" x14ac:dyDescent="0.25">
      <c r="A257" s="9">
        <v>247</v>
      </c>
      <c r="B257" s="59" t="s">
        <v>1325</v>
      </c>
      <c r="C257" s="9" t="s">
        <v>1589</v>
      </c>
      <c r="D257" s="9" t="s">
        <v>1374</v>
      </c>
      <c r="E257" s="36">
        <v>1168</v>
      </c>
      <c r="F257" s="36">
        <v>0</v>
      </c>
      <c r="G257" s="36">
        <v>50</v>
      </c>
      <c r="H257" s="36">
        <v>400</v>
      </c>
      <c r="I257" s="36">
        <v>1400</v>
      </c>
      <c r="J257" s="36">
        <v>982.6</v>
      </c>
      <c r="K257" s="36">
        <v>0</v>
      </c>
      <c r="L257" s="36">
        <v>250</v>
      </c>
      <c r="M257" s="56">
        <v>0</v>
      </c>
      <c r="N257" s="10">
        <f t="shared" si="4"/>
        <v>4250.6000000000004</v>
      </c>
      <c r="O257" s="9" t="s">
        <v>1328</v>
      </c>
      <c r="P257" s="102" t="s">
        <v>1328</v>
      </c>
    </row>
    <row r="258" spans="1:16" ht="33.75" customHeight="1" x14ac:dyDescent="0.25">
      <c r="A258" s="9">
        <v>248</v>
      </c>
      <c r="B258" s="59" t="s">
        <v>1325</v>
      </c>
      <c r="C258" s="9" t="s">
        <v>1590</v>
      </c>
      <c r="D258" s="9" t="s">
        <v>1374</v>
      </c>
      <c r="E258" s="36">
        <v>1168</v>
      </c>
      <c r="F258" s="36">
        <v>0</v>
      </c>
      <c r="G258" s="36">
        <v>50</v>
      </c>
      <c r="H258" s="36">
        <v>400</v>
      </c>
      <c r="I258" s="36">
        <v>1400</v>
      </c>
      <c r="J258" s="36">
        <v>982.6</v>
      </c>
      <c r="K258" s="36">
        <v>0</v>
      </c>
      <c r="L258" s="36">
        <v>250</v>
      </c>
      <c r="M258" s="56">
        <v>0</v>
      </c>
      <c r="N258" s="10">
        <f t="shared" si="4"/>
        <v>4250.6000000000004</v>
      </c>
      <c r="O258" s="9" t="s">
        <v>1328</v>
      </c>
      <c r="P258" s="102" t="s">
        <v>1328</v>
      </c>
    </row>
    <row r="259" spans="1:16" ht="33.75" customHeight="1" x14ac:dyDescent="0.25">
      <c r="A259" s="9">
        <v>249</v>
      </c>
      <c r="B259" s="59" t="s">
        <v>1325</v>
      </c>
      <c r="C259" s="9" t="s">
        <v>1591</v>
      </c>
      <c r="D259" s="9" t="s">
        <v>1374</v>
      </c>
      <c r="E259" s="36">
        <v>1168</v>
      </c>
      <c r="F259" s="36">
        <v>0</v>
      </c>
      <c r="G259" s="36">
        <v>35</v>
      </c>
      <c r="H259" s="36">
        <v>400</v>
      </c>
      <c r="I259" s="36">
        <v>1400</v>
      </c>
      <c r="J259" s="36">
        <v>1155.05</v>
      </c>
      <c r="K259" s="36">
        <v>0</v>
      </c>
      <c r="L259" s="36">
        <v>250</v>
      </c>
      <c r="M259" s="56">
        <v>0</v>
      </c>
      <c r="N259" s="10">
        <f t="shared" si="4"/>
        <v>4408.05</v>
      </c>
      <c r="O259" s="9" t="s">
        <v>1328</v>
      </c>
      <c r="P259" s="102" t="s">
        <v>1328</v>
      </c>
    </row>
    <row r="260" spans="1:16" ht="33.75" customHeight="1" x14ac:dyDescent="0.25">
      <c r="A260" s="9">
        <v>250</v>
      </c>
      <c r="B260" s="59" t="s">
        <v>1325</v>
      </c>
      <c r="C260" s="9" t="s">
        <v>1592</v>
      </c>
      <c r="D260" s="9" t="s">
        <v>1374</v>
      </c>
      <c r="E260" s="36">
        <v>1168</v>
      </c>
      <c r="F260" s="36">
        <v>0</v>
      </c>
      <c r="G260" s="36">
        <v>35</v>
      </c>
      <c r="H260" s="36">
        <v>400</v>
      </c>
      <c r="I260" s="36">
        <v>1400</v>
      </c>
      <c r="J260" s="36">
        <v>1155.05</v>
      </c>
      <c r="K260" s="36">
        <v>0</v>
      </c>
      <c r="L260" s="36">
        <v>250</v>
      </c>
      <c r="M260" s="56">
        <v>0</v>
      </c>
      <c r="N260" s="10">
        <f t="shared" si="4"/>
        <v>4408.05</v>
      </c>
      <c r="O260" s="9" t="s">
        <v>1328</v>
      </c>
      <c r="P260" s="102" t="s">
        <v>1328</v>
      </c>
    </row>
    <row r="261" spans="1:16" ht="33.75" customHeight="1" x14ac:dyDescent="0.25">
      <c r="A261" s="9">
        <v>251</v>
      </c>
      <c r="B261" s="59" t="s">
        <v>1325</v>
      </c>
      <c r="C261" s="9" t="s">
        <v>1593</v>
      </c>
      <c r="D261" s="9" t="s">
        <v>1374</v>
      </c>
      <c r="E261" s="36">
        <v>1168</v>
      </c>
      <c r="F261" s="36">
        <v>0</v>
      </c>
      <c r="G261" s="36">
        <v>35</v>
      </c>
      <c r="H261" s="36">
        <v>400</v>
      </c>
      <c r="I261" s="36">
        <v>1400</v>
      </c>
      <c r="J261" s="36">
        <v>982.6</v>
      </c>
      <c r="K261" s="36">
        <v>0</v>
      </c>
      <c r="L261" s="36">
        <v>250</v>
      </c>
      <c r="M261" s="56">
        <v>0</v>
      </c>
      <c r="N261" s="10">
        <f t="shared" si="4"/>
        <v>4235.6000000000004</v>
      </c>
      <c r="O261" s="9" t="s">
        <v>1328</v>
      </c>
      <c r="P261" s="102" t="s">
        <v>1328</v>
      </c>
    </row>
    <row r="262" spans="1:16" ht="33.75" customHeight="1" x14ac:dyDescent="0.25">
      <c r="A262" s="9">
        <v>252</v>
      </c>
      <c r="B262" s="59" t="s">
        <v>1325</v>
      </c>
      <c r="C262" s="9" t="s">
        <v>1594</v>
      </c>
      <c r="D262" s="9" t="s">
        <v>1374</v>
      </c>
      <c r="E262" s="36">
        <v>1168</v>
      </c>
      <c r="F262" s="36">
        <v>0</v>
      </c>
      <c r="G262" s="36">
        <v>35</v>
      </c>
      <c r="H262" s="36">
        <v>400</v>
      </c>
      <c r="I262" s="36">
        <v>1400</v>
      </c>
      <c r="J262" s="36">
        <v>982.6</v>
      </c>
      <c r="K262" s="36">
        <v>0</v>
      </c>
      <c r="L262" s="36">
        <v>250</v>
      </c>
      <c r="M262" s="56">
        <v>0</v>
      </c>
      <c r="N262" s="10">
        <f t="shared" si="4"/>
        <v>4235.6000000000004</v>
      </c>
      <c r="O262" s="9" t="s">
        <v>1328</v>
      </c>
      <c r="P262" s="102" t="s">
        <v>1328</v>
      </c>
    </row>
    <row r="263" spans="1:16" ht="33.75" customHeight="1" x14ac:dyDescent="0.25">
      <c r="A263" s="9">
        <v>253</v>
      </c>
      <c r="B263" s="59" t="s">
        <v>1325</v>
      </c>
      <c r="C263" s="9" t="s">
        <v>1595</v>
      </c>
      <c r="D263" s="9" t="s">
        <v>1374</v>
      </c>
      <c r="E263" s="36">
        <v>1168</v>
      </c>
      <c r="F263" s="36">
        <v>0</v>
      </c>
      <c r="G263" s="36">
        <v>35</v>
      </c>
      <c r="H263" s="36">
        <v>400</v>
      </c>
      <c r="I263" s="36">
        <v>1400</v>
      </c>
      <c r="J263" s="36">
        <v>982.6</v>
      </c>
      <c r="K263" s="36">
        <v>0</v>
      </c>
      <c r="L263" s="36">
        <v>250</v>
      </c>
      <c r="M263" s="56">
        <v>0</v>
      </c>
      <c r="N263" s="10">
        <f t="shared" si="4"/>
        <v>4235.6000000000004</v>
      </c>
      <c r="O263" s="10" t="s">
        <v>1328</v>
      </c>
      <c r="P263" s="102" t="s">
        <v>1328</v>
      </c>
    </row>
    <row r="264" spans="1:16" ht="33.75" customHeight="1" x14ac:dyDescent="0.25">
      <c r="A264" s="9">
        <v>254</v>
      </c>
      <c r="B264" s="59" t="s">
        <v>1325</v>
      </c>
      <c r="C264" s="9" t="s">
        <v>1596</v>
      </c>
      <c r="D264" s="9" t="s">
        <v>1374</v>
      </c>
      <c r="E264" s="36">
        <v>1168</v>
      </c>
      <c r="F264" s="36">
        <v>0</v>
      </c>
      <c r="G264" s="36">
        <v>35</v>
      </c>
      <c r="H264" s="36">
        <v>400</v>
      </c>
      <c r="I264" s="36">
        <v>1400</v>
      </c>
      <c r="J264" s="36">
        <v>982.6</v>
      </c>
      <c r="K264" s="36">
        <v>0</v>
      </c>
      <c r="L264" s="36">
        <v>250</v>
      </c>
      <c r="M264" s="56">
        <v>0</v>
      </c>
      <c r="N264" s="10">
        <f t="shared" si="4"/>
        <v>4235.6000000000004</v>
      </c>
      <c r="O264" s="9" t="s">
        <v>1328</v>
      </c>
      <c r="P264" s="102" t="s">
        <v>1328</v>
      </c>
    </row>
    <row r="265" spans="1:16" ht="33.75" customHeight="1" x14ac:dyDescent="0.25">
      <c r="A265" s="9">
        <v>255</v>
      </c>
      <c r="B265" s="59" t="s">
        <v>1325</v>
      </c>
      <c r="C265" s="9" t="s">
        <v>1597</v>
      </c>
      <c r="D265" s="9" t="s">
        <v>1374</v>
      </c>
      <c r="E265" s="36">
        <v>1168</v>
      </c>
      <c r="F265" s="36">
        <v>0</v>
      </c>
      <c r="G265" s="36">
        <v>35</v>
      </c>
      <c r="H265" s="36">
        <v>400</v>
      </c>
      <c r="I265" s="36">
        <v>1400</v>
      </c>
      <c r="J265" s="36">
        <v>1155.05</v>
      </c>
      <c r="K265" s="36">
        <v>0</v>
      </c>
      <c r="L265" s="36">
        <v>250</v>
      </c>
      <c r="M265" s="56">
        <v>0</v>
      </c>
      <c r="N265" s="10">
        <f t="shared" si="4"/>
        <v>4408.05</v>
      </c>
      <c r="O265" s="9" t="s">
        <v>1328</v>
      </c>
      <c r="P265" s="102" t="s">
        <v>1328</v>
      </c>
    </row>
    <row r="266" spans="1:16" ht="33.75" customHeight="1" x14ac:dyDescent="0.25">
      <c r="A266" s="9">
        <v>256</v>
      </c>
      <c r="B266" s="59" t="s">
        <v>1325</v>
      </c>
      <c r="C266" s="9" t="s">
        <v>1598</v>
      </c>
      <c r="D266" s="9" t="s">
        <v>1374</v>
      </c>
      <c r="E266" s="36">
        <v>1168</v>
      </c>
      <c r="F266" s="36">
        <v>0</v>
      </c>
      <c r="G266" s="36">
        <v>35</v>
      </c>
      <c r="H266" s="36">
        <v>400</v>
      </c>
      <c r="I266" s="36">
        <v>1400</v>
      </c>
      <c r="J266" s="36">
        <v>982.6</v>
      </c>
      <c r="K266" s="36">
        <v>0</v>
      </c>
      <c r="L266" s="36">
        <v>250</v>
      </c>
      <c r="M266" s="56">
        <v>0</v>
      </c>
      <c r="N266" s="10">
        <f t="shared" si="4"/>
        <v>4235.6000000000004</v>
      </c>
      <c r="O266" s="55" t="s">
        <v>1328</v>
      </c>
      <c r="P266" s="102" t="s">
        <v>1328</v>
      </c>
    </row>
    <row r="267" spans="1:16" ht="33.75" customHeight="1" x14ac:dyDescent="0.25">
      <c r="A267" s="9">
        <v>257</v>
      </c>
      <c r="B267" s="59" t="s">
        <v>1325</v>
      </c>
      <c r="C267" s="9" t="s">
        <v>1599</v>
      </c>
      <c r="D267" s="9" t="s">
        <v>1374</v>
      </c>
      <c r="E267" s="36">
        <v>1168</v>
      </c>
      <c r="F267" s="36">
        <v>0</v>
      </c>
      <c r="G267" s="36">
        <v>35</v>
      </c>
      <c r="H267" s="36">
        <v>400</v>
      </c>
      <c r="I267" s="36">
        <v>1400</v>
      </c>
      <c r="J267" s="36">
        <v>1155.05</v>
      </c>
      <c r="K267" s="36">
        <v>0</v>
      </c>
      <c r="L267" s="36">
        <v>250</v>
      </c>
      <c r="M267" s="56">
        <v>0</v>
      </c>
      <c r="N267" s="10">
        <f t="shared" si="4"/>
        <v>4408.05</v>
      </c>
      <c r="O267" s="9" t="s">
        <v>1328</v>
      </c>
      <c r="P267" s="102" t="s">
        <v>1328</v>
      </c>
    </row>
    <row r="268" spans="1:16" ht="33.75" customHeight="1" x14ac:dyDescent="0.25">
      <c r="A268" s="9">
        <v>258</v>
      </c>
      <c r="B268" s="59" t="s">
        <v>1325</v>
      </c>
      <c r="C268" s="9" t="s">
        <v>1600</v>
      </c>
      <c r="D268" s="9" t="s">
        <v>1374</v>
      </c>
      <c r="E268" s="36">
        <v>1168</v>
      </c>
      <c r="F268" s="36">
        <v>0</v>
      </c>
      <c r="G268" s="36">
        <v>35</v>
      </c>
      <c r="H268" s="36">
        <v>400</v>
      </c>
      <c r="I268" s="36">
        <v>1400</v>
      </c>
      <c r="J268" s="36">
        <v>982.6</v>
      </c>
      <c r="K268" s="36">
        <v>0</v>
      </c>
      <c r="L268" s="36">
        <v>250</v>
      </c>
      <c r="M268" s="56">
        <v>0</v>
      </c>
      <c r="N268" s="10">
        <f t="shared" si="4"/>
        <v>4235.6000000000004</v>
      </c>
      <c r="O268" s="9" t="s">
        <v>1328</v>
      </c>
      <c r="P268" s="102" t="s">
        <v>1328</v>
      </c>
    </row>
    <row r="269" spans="1:16" ht="33.75" customHeight="1" x14ac:dyDescent="0.25">
      <c r="A269" s="9">
        <v>259</v>
      </c>
      <c r="B269" s="59" t="s">
        <v>1325</v>
      </c>
      <c r="C269" s="9" t="s">
        <v>1601</v>
      </c>
      <c r="D269" s="9" t="s">
        <v>1374</v>
      </c>
      <c r="E269" s="36">
        <v>1168</v>
      </c>
      <c r="F269" s="36">
        <v>0</v>
      </c>
      <c r="G269" s="36">
        <v>35</v>
      </c>
      <c r="H269" s="36">
        <v>400</v>
      </c>
      <c r="I269" s="36">
        <v>1400</v>
      </c>
      <c r="J269" s="36">
        <v>1155.05</v>
      </c>
      <c r="K269" s="36">
        <v>0</v>
      </c>
      <c r="L269" s="36">
        <v>250</v>
      </c>
      <c r="M269" s="56">
        <v>0</v>
      </c>
      <c r="N269" s="10">
        <f t="shared" si="4"/>
        <v>4408.05</v>
      </c>
      <c r="O269" s="9" t="s">
        <v>1328</v>
      </c>
      <c r="P269" s="102" t="s">
        <v>1328</v>
      </c>
    </row>
    <row r="270" spans="1:16" ht="33.75" customHeight="1" x14ac:dyDescent="0.25">
      <c r="A270" s="9">
        <v>260</v>
      </c>
      <c r="B270" s="59" t="s">
        <v>1325</v>
      </c>
      <c r="C270" s="9" t="s">
        <v>1602</v>
      </c>
      <c r="D270" s="9" t="s">
        <v>1374</v>
      </c>
      <c r="E270" s="36">
        <v>1168</v>
      </c>
      <c r="F270" s="36">
        <v>0</v>
      </c>
      <c r="G270" s="36">
        <v>35</v>
      </c>
      <c r="H270" s="36">
        <v>400</v>
      </c>
      <c r="I270" s="36">
        <v>1400</v>
      </c>
      <c r="J270" s="36">
        <v>1155.05</v>
      </c>
      <c r="K270" s="36">
        <v>0</v>
      </c>
      <c r="L270" s="36">
        <v>250</v>
      </c>
      <c r="M270" s="56">
        <v>0</v>
      </c>
      <c r="N270" s="10">
        <f t="shared" si="4"/>
        <v>4408.05</v>
      </c>
      <c r="O270" s="9" t="s">
        <v>1328</v>
      </c>
      <c r="P270" s="102" t="s">
        <v>1328</v>
      </c>
    </row>
    <row r="271" spans="1:16" ht="33.75" customHeight="1" x14ac:dyDescent="0.25">
      <c r="A271" s="9">
        <v>261</v>
      </c>
      <c r="B271" s="59" t="s">
        <v>1325</v>
      </c>
      <c r="C271" s="9" t="s">
        <v>1603</v>
      </c>
      <c r="D271" s="9" t="s">
        <v>1374</v>
      </c>
      <c r="E271" s="36">
        <v>1168</v>
      </c>
      <c r="F271" s="36">
        <v>0</v>
      </c>
      <c r="G271" s="36">
        <v>35</v>
      </c>
      <c r="H271" s="36">
        <v>400</v>
      </c>
      <c r="I271" s="36">
        <v>1400</v>
      </c>
      <c r="J271" s="36">
        <v>982.6</v>
      </c>
      <c r="K271" s="36">
        <v>0</v>
      </c>
      <c r="L271" s="36">
        <v>250</v>
      </c>
      <c r="M271" s="56">
        <v>0</v>
      </c>
      <c r="N271" s="10">
        <f t="shared" si="4"/>
        <v>4235.6000000000004</v>
      </c>
      <c r="O271" s="9" t="s">
        <v>1328</v>
      </c>
      <c r="P271" s="102" t="s">
        <v>1328</v>
      </c>
    </row>
    <row r="272" spans="1:16" ht="33.75" customHeight="1" x14ac:dyDescent="0.25">
      <c r="A272" s="9">
        <v>262</v>
      </c>
      <c r="B272" s="59" t="s">
        <v>1325</v>
      </c>
      <c r="C272" s="9" t="s">
        <v>1604</v>
      </c>
      <c r="D272" s="9" t="s">
        <v>1374</v>
      </c>
      <c r="E272" s="36">
        <v>1168</v>
      </c>
      <c r="F272" s="36">
        <v>0</v>
      </c>
      <c r="G272" s="36">
        <v>35</v>
      </c>
      <c r="H272" s="36">
        <v>400</v>
      </c>
      <c r="I272" s="36">
        <v>1400</v>
      </c>
      <c r="J272" s="36">
        <v>982.6</v>
      </c>
      <c r="K272" s="36">
        <v>0</v>
      </c>
      <c r="L272" s="36">
        <v>250</v>
      </c>
      <c r="M272" s="56">
        <v>0</v>
      </c>
      <c r="N272" s="10">
        <f t="shared" si="4"/>
        <v>4235.6000000000004</v>
      </c>
      <c r="O272" s="9" t="s">
        <v>1328</v>
      </c>
      <c r="P272" s="102" t="s">
        <v>1328</v>
      </c>
    </row>
    <row r="273" spans="1:16" ht="33.75" customHeight="1" x14ac:dyDescent="0.25">
      <c r="A273" s="9">
        <v>263</v>
      </c>
      <c r="B273" s="59" t="s">
        <v>1325</v>
      </c>
      <c r="C273" s="9" t="s">
        <v>1605</v>
      </c>
      <c r="D273" s="9" t="s">
        <v>1374</v>
      </c>
      <c r="E273" s="36">
        <v>1168</v>
      </c>
      <c r="F273" s="36">
        <v>0</v>
      </c>
      <c r="G273" s="36">
        <v>35</v>
      </c>
      <c r="H273" s="36">
        <v>400</v>
      </c>
      <c r="I273" s="36">
        <v>1400</v>
      </c>
      <c r="J273" s="36">
        <v>1155.05</v>
      </c>
      <c r="K273" s="36">
        <v>0</v>
      </c>
      <c r="L273" s="36">
        <v>250</v>
      </c>
      <c r="M273" s="56">
        <v>0</v>
      </c>
      <c r="N273" s="10">
        <f t="shared" si="4"/>
        <v>4408.05</v>
      </c>
      <c r="O273" s="9" t="s">
        <v>1328</v>
      </c>
      <c r="P273" s="102" t="s">
        <v>1328</v>
      </c>
    </row>
    <row r="274" spans="1:16" ht="33.75" customHeight="1" x14ac:dyDescent="0.25">
      <c r="A274" s="9">
        <v>264</v>
      </c>
      <c r="B274" s="59" t="s">
        <v>1325</v>
      </c>
      <c r="C274" s="9" t="s">
        <v>1606</v>
      </c>
      <c r="D274" s="9" t="s">
        <v>1374</v>
      </c>
      <c r="E274" s="36">
        <v>1168</v>
      </c>
      <c r="F274" s="36">
        <v>0</v>
      </c>
      <c r="G274" s="36">
        <v>35</v>
      </c>
      <c r="H274" s="36">
        <v>400</v>
      </c>
      <c r="I274" s="36">
        <v>1400</v>
      </c>
      <c r="J274" s="36">
        <v>1155.05</v>
      </c>
      <c r="K274" s="36">
        <v>0</v>
      </c>
      <c r="L274" s="36">
        <v>250</v>
      </c>
      <c r="M274" s="56">
        <v>0</v>
      </c>
      <c r="N274" s="10">
        <f t="shared" si="4"/>
        <v>4408.05</v>
      </c>
      <c r="O274" s="9" t="s">
        <v>1328</v>
      </c>
      <c r="P274" s="102" t="s">
        <v>1328</v>
      </c>
    </row>
    <row r="275" spans="1:16" ht="33.75" customHeight="1" x14ac:dyDescent="0.25">
      <c r="A275" s="9">
        <v>265</v>
      </c>
      <c r="B275" s="59" t="s">
        <v>1325</v>
      </c>
      <c r="C275" s="9" t="s">
        <v>1607</v>
      </c>
      <c r="D275" s="9" t="s">
        <v>1374</v>
      </c>
      <c r="E275" s="36">
        <v>1168</v>
      </c>
      <c r="F275" s="36">
        <v>0</v>
      </c>
      <c r="G275" s="36">
        <v>0</v>
      </c>
      <c r="H275" s="36">
        <v>400</v>
      </c>
      <c r="I275" s="36">
        <v>1400</v>
      </c>
      <c r="J275" s="36">
        <v>982.6</v>
      </c>
      <c r="K275" s="36">
        <v>0</v>
      </c>
      <c r="L275" s="36">
        <v>250</v>
      </c>
      <c r="M275" s="56">
        <v>0</v>
      </c>
      <c r="N275" s="10">
        <f t="shared" si="4"/>
        <v>4200.6000000000004</v>
      </c>
      <c r="O275" s="9" t="s">
        <v>1328</v>
      </c>
      <c r="P275" s="102" t="s">
        <v>1328</v>
      </c>
    </row>
    <row r="276" spans="1:16" ht="33.75" customHeight="1" x14ac:dyDescent="0.25">
      <c r="A276" s="9">
        <v>266</v>
      </c>
      <c r="B276" s="59" t="s">
        <v>1325</v>
      </c>
      <c r="C276" s="9" t="s">
        <v>1608</v>
      </c>
      <c r="D276" s="9" t="s">
        <v>1374</v>
      </c>
      <c r="E276" s="36">
        <v>1168</v>
      </c>
      <c r="F276" s="36">
        <v>0</v>
      </c>
      <c r="G276" s="36">
        <v>35</v>
      </c>
      <c r="H276" s="36">
        <v>400</v>
      </c>
      <c r="I276" s="36">
        <v>1400</v>
      </c>
      <c r="J276" s="36">
        <v>982.6</v>
      </c>
      <c r="K276" s="36">
        <v>0</v>
      </c>
      <c r="L276" s="36">
        <v>250</v>
      </c>
      <c r="M276" s="56">
        <v>0</v>
      </c>
      <c r="N276" s="10">
        <f t="shared" si="4"/>
        <v>4235.6000000000004</v>
      </c>
      <c r="O276" s="9" t="s">
        <v>1328</v>
      </c>
      <c r="P276" s="102" t="s">
        <v>1328</v>
      </c>
    </row>
    <row r="277" spans="1:16" ht="33.75" customHeight="1" x14ac:dyDescent="0.25">
      <c r="A277" s="9">
        <v>267</v>
      </c>
      <c r="B277" s="59" t="s">
        <v>1325</v>
      </c>
      <c r="C277" s="9" t="s">
        <v>1609</v>
      </c>
      <c r="D277" s="9" t="s">
        <v>1374</v>
      </c>
      <c r="E277" s="36">
        <v>1168</v>
      </c>
      <c r="F277" s="36">
        <v>0</v>
      </c>
      <c r="G277" s="36">
        <v>35</v>
      </c>
      <c r="H277" s="36">
        <v>400</v>
      </c>
      <c r="I277" s="36">
        <v>1400</v>
      </c>
      <c r="J277" s="36">
        <v>1155.05</v>
      </c>
      <c r="K277" s="36">
        <v>0</v>
      </c>
      <c r="L277" s="36">
        <v>250</v>
      </c>
      <c r="M277" s="56">
        <v>0</v>
      </c>
      <c r="N277" s="10">
        <f t="shared" si="4"/>
        <v>4408.05</v>
      </c>
      <c r="O277" s="9" t="s">
        <v>1328</v>
      </c>
      <c r="P277" s="102" t="s">
        <v>1328</v>
      </c>
    </row>
    <row r="278" spans="1:16" ht="33.75" customHeight="1" x14ac:dyDescent="0.25">
      <c r="A278" s="9">
        <v>268</v>
      </c>
      <c r="B278" s="59" t="s">
        <v>1325</v>
      </c>
      <c r="C278" s="9" t="s">
        <v>1610</v>
      </c>
      <c r="D278" s="9" t="s">
        <v>1374</v>
      </c>
      <c r="E278" s="36">
        <v>1168</v>
      </c>
      <c r="F278" s="36">
        <v>0</v>
      </c>
      <c r="G278" s="36">
        <v>35</v>
      </c>
      <c r="H278" s="36">
        <v>400</v>
      </c>
      <c r="I278" s="36">
        <v>1400</v>
      </c>
      <c r="J278" s="36">
        <v>1155.05</v>
      </c>
      <c r="K278" s="36">
        <v>0</v>
      </c>
      <c r="L278" s="36">
        <v>250</v>
      </c>
      <c r="M278" s="56">
        <v>0</v>
      </c>
      <c r="N278" s="10">
        <f t="shared" si="4"/>
        <v>4408.05</v>
      </c>
      <c r="O278" s="9" t="s">
        <v>1328</v>
      </c>
      <c r="P278" s="102" t="s">
        <v>1328</v>
      </c>
    </row>
    <row r="279" spans="1:16" ht="33.75" customHeight="1" x14ac:dyDescent="0.25">
      <c r="A279" s="9">
        <v>269</v>
      </c>
      <c r="B279" s="59" t="s">
        <v>1325</v>
      </c>
      <c r="C279" s="9" t="s">
        <v>1611</v>
      </c>
      <c r="D279" s="9" t="s">
        <v>1374</v>
      </c>
      <c r="E279" s="36">
        <v>1168</v>
      </c>
      <c r="F279" s="36">
        <v>0</v>
      </c>
      <c r="G279" s="36">
        <v>35</v>
      </c>
      <c r="H279" s="36">
        <v>400</v>
      </c>
      <c r="I279" s="36">
        <v>1400</v>
      </c>
      <c r="J279" s="36">
        <v>1155.05</v>
      </c>
      <c r="K279" s="36">
        <v>0</v>
      </c>
      <c r="L279" s="36">
        <v>250</v>
      </c>
      <c r="M279" s="56">
        <v>0</v>
      </c>
      <c r="N279" s="10">
        <f t="shared" si="4"/>
        <v>4408.05</v>
      </c>
      <c r="O279" s="9" t="s">
        <v>1328</v>
      </c>
      <c r="P279" s="102" t="s">
        <v>1328</v>
      </c>
    </row>
    <row r="280" spans="1:16" ht="33.75" customHeight="1" x14ac:dyDescent="0.25">
      <c r="A280" s="9">
        <v>270</v>
      </c>
      <c r="B280" s="59" t="s">
        <v>1325</v>
      </c>
      <c r="C280" s="9" t="s">
        <v>1612</v>
      </c>
      <c r="D280" s="9" t="s">
        <v>1374</v>
      </c>
      <c r="E280" s="36">
        <v>1168</v>
      </c>
      <c r="F280" s="36">
        <v>0</v>
      </c>
      <c r="G280" s="36"/>
      <c r="H280" s="36">
        <v>400</v>
      </c>
      <c r="I280" s="36">
        <v>1400</v>
      </c>
      <c r="J280" s="36">
        <v>1155.05</v>
      </c>
      <c r="K280" s="36">
        <v>0</v>
      </c>
      <c r="L280" s="36">
        <v>250</v>
      </c>
      <c r="M280" s="56">
        <v>0</v>
      </c>
      <c r="N280" s="10">
        <f t="shared" si="4"/>
        <v>4373.05</v>
      </c>
      <c r="O280" s="9" t="s">
        <v>1328</v>
      </c>
      <c r="P280" s="102" t="s">
        <v>1328</v>
      </c>
    </row>
    <row r="281" spans="1:16" ht="33.75" customHeight="1" x14ac:dyDescent="0.25">
      <c r="A281" s="9">
        <v>271</v>
      </c>
      <c r="B281" s="59" t="s">
        <v>1325</v>
      </c>
      <c r="C281" s="9" t="s">
        <v>1613</v>
      </c>
      <c r="D281" s="9" t="s">
        <v>1374</v>
      </c>
      <c r="E281" s="36">
        <v>1168</v>
      </c>
      <c r="F281" s="36">
        <v>0</v>
      </c>
      <c r="G281" s="36">
        <v>35</v>
      </c>
      <c r="H281" s="36">
        <v>400</v>
      </c>
      <c r="I281" s="36">
        <v>1400</v>
      </c>
      <c r="J281" s="36">
        <v>982.6</v>
      </c>
      <c r="K281" s="36">
        <v>0</v>
      </c>
      <c r="L281" s="36">
        <v>250</v>
      </c>
      <c r="M281" s="56">
        <v>0</v>
      </c>
      <c r="N281" s="10">
        <f t="shared" si="4"/>
        <v>4235.6000000000004</v>
      </c>
      <c r="O281" s="9" t="s">
        <v>1328</v>
      </c>
      <c r="P281" s="102" t="s">
        <v>1328</v>
      </c>
    </row>
    <row r="282" spans="1:16" ht="33.75" customHeight="1" x14ac:dyDescent="0.25">
      <c r="A282" s="9">
        <v>272</v>
      </c>
      <c r="B282" s="59" t="s">
        <v>1325</v>
      </c>
      <c r="C282" s="9" t="s">
        <v>1614</v>
      </c>
      <c r="D282" s="9" t="s">
        <v>1374</v>
      </c>
      <c r="E282" s="36">
        <v>1168</v>
      </c>
      <c r="F282" s="36">
        <v>0</v>
      </c>
      <c r="G282" s="36">
        <v>35</v>
      </c>
      <c r="H282" s="36">
        <v>400</v>
      </c>
      <c r="I282" s="36">
        <v>1400</v>
      </c>
      <c r="J282" s="36">
        <v>982.6</v>
      </c>
      <c r="K282" s="36">
        <v>0</v>
      </c>
      <c r="L282" s="36">
        <v>250</v>
      </c>
      <c r="M282" s="56">
        <v>0</v>
      </c>
      <c r="N282" s="10">
        <f t="shared" si="4"/>
        <v>4235.6000000000004</v>
      </c>
      <c r="O282" s="9" t="s">
        <v>1328</v>
      </c>
      <c r="P282" s="102" t="s">
        <v>1328</v>
      </c>
    </row>
    <row r="283" spans="1:16" ht="33.75" customHeight="1" x14ac:dyDescent="0.25">
      <c r="A283" s="9">
        <v>273</v>
      </c>
      <c r="B283" s="59" t="s">
        <v>1325</v>
      </c>
      <c r="C283" s="9" t="s">
        <v>1615</v>
      </c>
      <c r="D283" s="9" t="s">
        <v>1374</v>
      </c>
      <c r="E283" s="36">
        <v>1168</v>
      </c>
      <c r="F283" s="36">
        <v>0</v>
      </c>
      <c r="G283" s="36">
        <v>35</v>
      </c>
      <c r="H283" s="36">
        <v>400</v>
      </c>
      <c r="I283" s="36">
        <v>1400</v>
      </c>
      <c r="J283" s="36">
        <v>1155.05</v>
      </c>
      <c r="K283" s="36">
        <v>0</v>
      </c>
      <c r="L283" s="36">
        <v>250</v>
      </c>
      <c r="M283" s="56">
        <v>0</v>
      </c>
      <c r="N283" s="10">
        <f t="shared" si="4"/>
        <v>4408.05</v>
      </c>
      <c r="O283" s="9" t="s">
        <v>1328</v>
      </c>
      <c r="P283" s="102" t="s">
        <v>1328</v>
      </c>
    </row>
    <row r="284" spans="1:16" ht="33.75" customHeight="1" x14ac:dyDescent="0.25">
      <c r="A284" s="9">
        <v>274</v>
      </c>
      <c r="B284" s="59" t="s">
        <v>1325</v>
      </c>
      <c r="C284" s="9" t="s">
        <v>1616</v>
      </c>
      <c r="D284" s="9" t="s">
        <v>1374</v>
      </c>
      <c r="E284" s="36">
        <v>1168</v>
      </c>
      <c r="F284" s="36">
        <v>0</v>
      </c>
      <c r="G284" s="36">
        <v>50</v>
      </c>
      <c r="H284" s="36">
        <v>400</v>
      </c>
      <c r="I284" s="36">
        <v>1400</v>
      </c>
      <c r="J284" s="36">
        <v>982.6</v>
      </c>
      <c r="K284" s="36">
        <v>0</v>
      </c>
      <c r="L284" s="36">
        <v>250</v>
      </c>
      <c r="M284" s="56">
        <v>0</v>
      </c>
      <c r="N284" s="10">
        <f t="shared" si="4"/>
        <v>4250.6000000000004</v>
      </c>
      <c r="O284" s="9" t="s">
        <v>1328</v>
      </c>
      <c r="P284" s="102" t="s">
        <v>1328</v>
      </c>
    </row>
    <row r="285" spans="1:16" ht="33.75" customHeight="1" x14ac:dyDescent="0.25">
      <c r="A285" s="9">
        <v>275</v>
      </c>
      <c r="B285" s="59" t="s">
        <v>1325</v>
      </c>
      <c r="C285" s="9" t="s">
        <v>1617</v>
      </c>
      <c r="D285" s="9" t="s">
        <v>1374</v>
      </c>
      <c r="E285" s="36">
        <v>1168</v>
      </c>
      <c r="F285" s="36">
        <v>0</v>
      </c>
      <c r="G285" s="36">
        <v>50</v>
      </c>
      <c r="H285" s="36">
        <v>400</v>
      </c>
      <c r="I285" s="36">
        <v>1400</v>
      </c>
      <c r="J285" s="36">
        <v>982.6</v>
      </c>
      <c r="K285" s="36">
        <v>0</v>
      </c>
      <c r="L285" s="36">
        <v>250</v>
      </c>
      <c r="M285" s="56">
        <v>0</v>
      </c>
      <c r="N285" s="10">
        <f t="shared" si="4"/>
        <v>4250.6000000000004</v>
      </c>
      <c r="O285" s="9" t="s">
        <v>1328</v>
      </c>
      <c r="P285" s="102" t="s">
        <v>1328</v>
      </c>
    </row>
    <row r="286" spans="1:16" ht="33.75" customHeight="1" x14ac:dyDescent="0.25">
      <c r="A286" s="9">
        <v>276</v>
      </c>
      <c r="B286" s="59" t="s">
        <v>1325</v>
      </c>
      <c r="C286" s="9" t="s">
        <v>1618</v>
      </c>
      <c r="D286" s="9" t="s">
        <v>1374</v>
      </c>
      <c r="E286" s="36">
        <v>1168</v>
      </c>
      <c r="F286" s="36">
        <v>0</v>
      </c>
      <c r="G286" s="36">
        <v>35</v>
      </c>
      <c r="H286" s="36">
        <v>400</v>
      </c>
      <c r="I286" s="36">
        <v>1400</v>
      </c>
      <c r="J286" s="36">
        <v>982.6</v>
      </c>
      <c r="K286" s="36">
        <v>0</v>
      </c>
      <c r="L286" s="36">
        <v>250</v>
      </c>
      <c r="M286" s="56">
        <v>0</v>
      </c>
      <c r="N286" s="10">
        <f t="shared" si="4"/>
        <v>4235.6000000000004</v>
      </c>
      <c r="O286" s="9" t="s">
        <v>1328</v>
      </c>
      <c r="P286" s="102" t="s">
        <v>1328</v>
      </c>
    </row>
    <row r="287" spans="1:16" ht="33.75" customHeight="1" x14ac:dyDescent="0.25">
      <c r="A287" s="9">
        <v>277</v>
      </c>
      <c r="B287" s="59" t="s">
        <v>1325</v>
      </c>
      <c r="C287" s="9" t="s">
        <v>1619</v>
      </c>
      <c r="D287" s="9" t="s">
        <v>1374</v>
      </c>
      <c r="E287" s="36">
        <v>1168</v>
      </c>
      <c r="F287" s="36">
        <v>0</v>
      </c>
      <c r="G287" s="36">
        <v>35</v>
      </c>
      <c r="H287" s="36">
        <v>400</v>
      </c>
      <c r="I287" s="36">
        <v>1400</v>
      </c>
      <c r="J287" s="36">
        <v>982.6</v>
      </c>
      <c r="K287" s="36">
        <v>0</v>
      </c>
      <c r="L287" s="36">
        <v>250</v>
      </c>
      <c r="M287" s="36">
        <v>0</v>
      </c>
      <c r="N287" s="10">
        <f t="shared" si="4"/>
        <v>4235.6000000000004</v>
      </c>
      <c r="O287" s="9" t="s">
        <v>1328</v>
      </c>
      <c r="P287" s="102" t="s">
        <v>1328</v>
      </c>
    </row>
    <row r="288" spans="1:16" ht="33.75" customHeight="1" x14ac:dyDescent="0.25">
      <c r="A288" s="9">
        <v>278</v>
      </c>
      <c r="B288" s="59" t="s">
        <v>1325</v>
      </c>
      <c r="C288" s="9" t="s">
        <v>1620</v>
      </c>
      <c r="D288" s="9" t="s">
        <v>1374</v>
      </c>
      <c r="E288" s="36">
        <v>1168</v>
      </c>
      <c r="F288" s="36">
        <v>0</v>
      </c>
      <c r="G288" s="36">
        <v>50</v>
      </c>
      <c r="H288" s="36">
        <v>400</v>
      </c>
      <c r="I288" s="36">
        <v>1400</v>
      </c>
      <c r="J288" s="36">
        <v>982.6</v>
      </c>
      <c r="K288" s="36">
        <v>0</v>
      </c>
      <c r="L288" s="36">
        <v>250</v>
      </c>
      <c r="M288" s="56">
        <v>0</v>
      </c>
      <c r="N288" s="10">
        <f t="shared" si="4"/>
        <v>4250.6000000000004</v>
      </c>
      <c r="O288" s="9" t="s">
        <v>1328</v>
      </c>
      <c r="P288" s="102" t="s">
        <v>1328</v>
      </c>
    </row>
    <row r="289" spans="1:16" ht="33.75" customHeight="1" x14ac:dyDescent="0.25">
      <c r="A289" s="9">
        <v>279</v>
      </c>
      <c r="B289" s="59" t="s">
        <v>1325</v>
      </c>
      <c r="C289" s="9" t="s">
        <v>1621</v>
      </c>
      <c r="D289" s="9" t="s">
        <v>1374</v>
      </c>
      <c r="E289" s="36">
        <v>1168</v>
      </c>
      <c r="F289" s="36">
        <v>0</v>
      </c>
      <c r="G289" s="36">
        <v>50</v>
      </c>
      <c r="H289" s="36">
        <v>400</v>
      </c>
      <c r="I289" s="36">
        <v>1400</v>
      </c>
      <c r="J289" s="36">
        <v>982.6</v>
      </c>
      <c r="K289" s="36">
        <v>0</v>
      </c>
      <c r="L289" s="36">
        <v>250</v>
      </c>
      <c r="M289" s="56">
        <v>0</v>
      </c>
      <c r="N289" s="10">
        <f t="shared" si="4"/>
        <v>4250.6000000000004</v>
      </c>
      <c r="O289" s="9" t="s">
        <v>1328</v>
      </c>
      <c r="P289" s="102" t="s">
        <v>1328</v>
      </c>
    </row>
    <row r="290" spans="1:16" ht="33.75" customHeight="1" x14ac:dyDescent="0.25">
      <c r="A290" s="9">
        <v>280</v>
      </c>
      <c r="B290" s="59" t="s">
        <v>1325</v>
      </c>
      <c r="C290" s="9" t="s">
        <v>1622</v>
      </c>
      <c r="D290" s="9" t="s">
        <v>1374</v>
      </c>
      <c r="E290" s="36">
        <v>1168</v>
      </c>
      <c r="F290" s="36">
        <v>0</v>
      </c>
      <c r="G290" s="36">
        <v>50</v>
      </c>
      <c r="H290" s="36">
        <v>400</v>
      </c>
      <c r="I290" s="36">
        <v>1400</v>
      </c>
      <c r="J290" s="36">
        <v>982.6</v>
      </c>
      <c r="K290" s="36">
        <v>0</v>
      </c>
      <c r="L290" s="36">
        <v>250</v>
      </c>
      <c r="M290" s="56">
        <v>0</v>
      </c>
      <c r="N290" s="10">
        <f t="shared" si="4"/>
        <v>4250.6000000000004</v>
      </c>
      <c r="O290" s="9" t="s">
        <v>1328</v>
      </c>
      <c r="P290" s="102" t="s">
        <v>1328</v>
      </c>
    </row>
    <row r="291" spans="1:16" ht="33.75" customHeight="1" x14ac:dyDescent="0.25">
      <c r="A291" s="9">
        <v>281</v>
      </c>
      <c r="B291" s="59" t="s">
        <v>1325</v>
      </c>
      <c r="C291" s="9" t="s">
        <v>1623</v>
      </c>
      <c r="D291" s="9" t="s">
        <v>1374</v>
      </c>
      <c r="E291" s="36">
        <v>1168</v>
      </c>
      <c r="F291" s="36">
        <v>0</v>
      </c>
      <c r="G291" s="36">
        <v>50</v>
      </c>
      <c r="H291" s="36">
        <v>400</v>
      </c>
      <c r="I291" s="36">
        <v>1400</v>
      </c>
      <c r="J291" s="36">
        <v>982.6</v>
      </c>
      <c r="K291" s="36">
        <v>0</v>
      </c>
      <c r="L291" s="36">
        <v>250</v>
      </c>
      <c r="M291" s="56">
        <v>0</v>
      </c>
      <c r="N291" s="10">
        <f t="shared" si="4"/>
        <v>4250.6000000000004</v>
      </c>
      <c r="O291" s="9" t="s">
        <v>1328</v>
      </c>
      <c r="P291" s="102" t="s">
        <v>1328</v>
      </c>
    </row>
    <row r="292" spans="1:16" ht="33.75" customHeight="1" x14ac:dyDescent="0.25">
      <c r="A292" s="9">
        <v>282</v>
      </c>
      <c r="B292" s="59" t="s">
        <v>1325</v>
      </c>
      <c r="C292" s="9" t="s">
        <v>1624</v>
      </c>
      <c r="D292" s="9" t="s">
        <v>1374</v>
      </c>
      <c r="E292" s="36">
        <v>1168</v>
      </c>
      <c r="F292" s="36">
        <v>0</v>
      </c>
      <c r="G292" s="36">
        <v>50</v>
      </c>
      <c r="H292" s="36">
        <v>400</v>
      </c>
      <c r="I292" s="36">
        <v>1400</v>
      </c>
      <c r="J292" s="36">
        <v>982.6</v>
      </c>
      <c r="K292" s="36">
        <v>0</v>
      </c>
      <c r="L292" s="36">
        <v>250</v>
      </c>
      <c r="M292" s="56">
        <v>0</v>
      </c>
      <c r="N292" s="10">
        <f t="shared" si="4"/>
        <v>4250.6000000000004</v>
      </c>
      <c r="O292" s="9" t="s">
        <v>1328</v>
      </c>
      <c r="P292" s="102" t="s">
        <v>1328</v>
      </c>
    </row>
    <row r="293" spans="1:16" ht="33.75" customHeight="1" x14ac:dyDescent="0.25">
      <c r="A293" s="9">
        <v>283</v>
      </c>
      <c r="B293" s="59" t="s">
        <v>1325</v>
      </c>
      <c r="C293" s="9" t="s">
        <v>1625</v>
      </c>
      <c r="D293" s="9" t="s">
        <v>1374</v>
      </c>
      <c r="E293" s="36">
        <v>1168</v>
      </c>
      <c r="F293" s="36">
        <v>0</v>
      </c>
      <c r="G293" s="36">
        <v>35</v>
      </c>
      <c r="H293" s="36">
        <v>400</v>
      </c>
      <c r="I293" s="36">
        <v>1400</v>
      </c>
      <c r="J293" s="36">
        <v>982.6</v>
      </c>
      <c r="K293" s="36">
        <v>0</v>
      </c>
      <c r="L293" s="36">
        <v>250</v>
      </c>
      <c r="M293" s="56">
        <v>0</v>
      </c>
      <c r="N293" s="10">
        <f t="shared" si="4"/>
        <v>4235.6000000000004</v>
      </c>
      <c r="O293" s="9" t="s">
        <v>1328</v>
      </c>
      <c r="P293" s="102" t="s">
        <v>1328</v>
      </c>
    </row>
    <row r="294" spans="1:16" ht="33.75" customHeight="1" x14ac:dyDescent="0.25">
      <c r="A294" s="9">
        <v>284</v>
      </c>
      <c r="B294" s="59" t="s">
        <v>1325</v>
      </c>
      <c r="C294" s="9" t="s">
        <v>1626</v>
      </c>
      <c r="D294" s="9" t="s">
        <v>1374</v>
      </c>
      <c r="E294" s="36">
        <v>1168</v>
      </c>
      <c r="F294" s="36">
        <v>0</v>
      </c>
      <c r="G294" s="36">
        <v>0</v>
      </c>
      <c r="H294" s="36">
        <v>400</v>
      </c>
      <c r="I294" s="36">
        <v>1400</v>
      </c>
      <c r="J294" s="36">
        <v>982.6</v>
      </c>
      <c r="K294" s="36">
        <v>0</v>
      </c>
      <c r="L294" s="36">
        <v>250</v>
      </c>
      <c r="M294" s="56">
        <v>0</v>
      </c>
      <c r="N294" s="10">
        <f t="shared" si="4"/>
        <v>4200.6000000000004</v>
      </c>
      <c r="O294" s="9" t="s">
        <v>1328</v>
      </c>
      <c r="P294" s="102">
        <v>528</v>
      </c>
    </row>
    <row r="295" spans="1:16" ht="33.75" customHeight="1" x14ac:dyDescent="0.25">
      <c r="A295" s="9">
        <v>285</v>
      </c>
      <c r="B295" s="59" t="s">
        <v>1325</v>
      </c>
      <c r="C295" s="9" t="s">
        <v>1627</v>
      </c>
      <c r="D295" s="9" t="s">
        <v>1374</v>
      </c>
      <c r="E295" s="36">
        <v>1168</v>
      </c>
      <c r="F295" s="36">
        <v>0</v>
      </c>
      <c r="G295" s="36">
        <v>35</v>
      </c>
      <c r="H295" s="36">
        <v>400</v>
      </c>
      <c r="I295" s="36">
        <v>1400</v>
      </c>
      <c r="J295" s="36">
        <v>982.6</v>
      </c>
      <c r="K295" s="36">
        <v>0</v>
      </c>
      <c r="L295" s="36">
        <v>250</v>
      </c>
      <c r="M295" s="56">
        <v>0</v>
      </c>
      <c r="N295" s="10">
        <f t="shared" si="4"/>
        <v>4235.6000000000004</v>
      </c>
      <c r="O295" s="9" t="s">
        <v>1328</v>
      </c>
      <c r="P295" s="102" t="s">
        <v>1328</v>
      </c>
    </row>
    <row r="296" spans="1:16" ht="33.75" customHeight="1" x14ac:dyDescent="0.25">
      <c r="A296" s="9">
        <v>286</v>
      </c>
      <c r="B296" s="59" t="s">
        <v>1325</v>
      </c>
      <c r="C296" s="9" t="s">
        <v>1628</v>
      </c>
      <c r="D296" s="9" t="s">
        <v>1374</v>
      </c>
      <c r="E296" s="36">
        <v>1168</v>
      </c>
      <c r="F296" s="36">
        <v>0</v>
      </c>
      <c r="G296" s="36">
        <v>50</v>
      </c>
      <c r="H296" s="36">
        <v>400</v>
      </c>
      <c r="I296" s="36">
        <v>1400</v>
      </c>
      <c r="J296" s="36">
        <v>982.6</v>
      </c>
      <c r="K296" s="36">
        <v>0</v>
      </c>
      <c r="L296" s="36">
        <v>250</v>
      </c>
      <c r="M296" s="36">
        <v>0</v>
      </c>
      <c r="N296" s="10">
        <f t="shared" si="4"/>
        <v>4250.6000000000004</v>
      </c>
      <c r="O296" s="9"/>
      <c r="P296" s="102"/>
    </row>
    <row r="297" spans="1:16" ht="33.75" customHeight="1" x14ac:dyDescent="0.25">
      <c r="A297" s="9">
        <v>287</v>
      </c>
      <c r="B297" s="59" t="s">
        <v>1325</v>
      </c>
      <c r="C297" s="9" t="s">
        <v>1629</v>
      </c>
      <c r="D297" s="9" t="s">
        <v>1374</v>
      </c>
      <c r="E297" s="36">
        <v>1168</v>
      </c>
      <c r="F297" s="36">
        <v>0</v>
      </c>
      <c r="G297" s="36">
        <v>75</v>
      </c>
      <c r="H297" s="36">
        <v>400</v>
      </c>
      <c r="I297" s="36">
        <v>1400</v>
      </c>
      <c r="J297" s="36">
        <v>982.6</v>
      </c>
      <c r="K297" s="36">
        <v>0</v>
      </c>
      <c r="L297" s="36">
        <v>250</v>
      </c>
      <c r="M297" s="56">
        <v>0</v>
      </c>
      <c r="N297" s="10">
        <f t="shared" si="4"/>
        <v>4275.6000000000004</v>
      </c>
      <c r="O297" s="9" t="s">
        <v>1328</v>
      </c>
      <c r="P297" s="102" t="s">
        <v>1328</v>
      </c>
    </row>
    <row r="298" spans="1:16" ht="33.75" customHeight="1" x14ac:dyDescent="0.25">
      <c r="A298" s="9">
        <v>288</v>
      </c>
      <c r="B298" s="59" t="s">
        <v>1325</v>
      </c>
      <c r="C298" s="9" t="s">
        <v>1630</v>
      </c>
      <c r="D298" s="9" t="s">
        <v>1374</v>
      </c>
      <c r="E298" s="36">
        <v>1168</v>
      </c>
      <c r="F298" s="36">
        <v>0</v>
      </c>
      <c r="G298" s="36">
        <v>35</v>
      </c>
      <c r="H298" s="36">
        <v>400</v>
      </c>
      <c r="I298" s="36">
        <v>1400</v>
      </c>
      <c r="J298" s="36">
        <v>982.6</v>
      </c>
      <c r="K298" s="36">
        <v>0</v>
      </c>
      <c r="L298" s="36">
        <v>250</v>
      </c>
      <c r="M298" s="56">
        <v>0</v>
      </c>
      <c r="N298" s="10">
        <f t="shared" si="4"/>
        <v>4235.6000000000004</v>
      </c>
      <c r="O298" s="9" t="s">
        <v>1328</v>
      </c>
      <c r="P298" s="102" t="s">
        <v>1328</v>
      </c>
    </row>
    <row r="299" spans="1:16" ht="33.75" customHeight="1" x14ac:dyDescent="0.25">
      <c r="A299" s="9">
        <v>289</v>
      </c>
      <c r="B299" s="59" t="s">
        <v>1325</v>
      </c>
      <c r="C299" s="9" t="s">
        <v>1631</v>
      </c>
      <c r="D299" s="9" t="s">
        <v>1374</v>
      </c>
      <c r="E299" s="36">
        <v>1168</v>
      </c>
      <c r="F299" s="36">
        <v>0</v>
      </c>
      <c r="G299" s="36">
        <v>35</v>
      </c>
      <c r="H299" s="36">
        <v>400</v>
      </c>
      <c r="I299" s="36">
        <v>1400</v>
      </c>
      <c r="J299" s="36">
        <v>982.6</v>
      </c>
      <c r="K299" s="36">
        <v>0</v>
      </c>
      <c r="L299" s="36">
        <v>250</v>
      </c>
      <c r="M299" s="56">
        <v>0</v>
      </c>
      <c r="N299" s="10">
        <f t="shared" si="4"/>
        <v>4235.6000000000004</v>
      </c>
      <c r="O299" s="9" t="s">
        <v>1328</v>
      </c>
      <c r="P299" s="102" t="s">
        <v>1328</v>
      </c>
    </row>
    <row r="300" spans="1:16" ht="33.75" customHeight="1" x14ac:dyDescent="0.25">
      <c r="A300" s="9">
        <v>290</v>
      </c>
      <c r="B300" s="59" t="s">
        <v>1325</v>
      </c>
      <c r="C300" s="9" t="s">
        <v>1632</v>
      </c>
      <c r="D300" s="9" t="s">
        <v>1360</v>
      </c>
      <c r="E300" s="36">
        <v>3757</v>
      </c>
      <c r="F300" s="36"/>
      <c r="G300" s="36">
        <v>0</v>
      </c>
      <c r="H300" s="36"/>
      <c r="I300" s="36">
        <v>3000</v>
      </c>
      <c r="J300" s="36"/>
      <c r="K300" s="36">
        <v>0</v>
      </c>
      <c r="L300" s="36">
        <v>250</v>
      </c>
      <c r="M300" s="56"/>
      <c r="N300" s="10">
        <f t="shared" si="4"/>
        <v>7007</v>
      </c>
      <c r="O300" s="9" t="s">
        <v>1328</v>
      </c>
      <c r="P300" s="102" t="s">
        <v>1328</v>
      </c>
    </row>
    <row r="301" spans="1:16" ht="33.75" customHeight="1" x14ac:dyDescent="0.25">
      <c r="A301" s="9">
        <v>291</v>
      </c>
      <c r="B301" s="59" t="s">
        <v>1325</v>
      </c>
      <c r="C301" s="9" t="s">
        <v>1633</v>
      </c>
      <c r="D301" s="9" t="s">
        <v>1374</v>
      </c>
      <c r="E301" s="36">
        <v>1168</v>
      </c>
      <c r="F301" s="36">
        <v>0</v>
      </c>
      <c r="G301" s="36">
        <v>35</v>
      </c>
      <c r="H301" s="36">
        <v>400</v>
      </c>
      <c r="I301" s="36">
        <v>1400</v>
      </c>
      <c r="J301" s="36">
        <v>982.6</v>
      </c>
      <c r="K301" s="36">
        <v>0</v>
      </c>
      <c r="L301" s="36">
        <v>250</v>
      </c>
      <c r="M301" s="56">
        <v>0</v>
      </c>
      <c r="N301" s="10">
        <f t="shared" si="4"/>
        <v>4235.6000000000004</v>
      </c>
      <c r="O301" s="9" t="s">
        <v>1328</v>
      </c>
      <c r="P301" s="102" t="s">
        <v>1328</v>
      </c>
    </row>
    <row r="302" spans="1:16" ht="33.75" customHeight="1" x14ac:dyDescent="0.25">
      <c r="A302" s="9">
        <v>292</v>
      </c>
      <c r="B302" s="59" t="s">
        <v>1325</v>
      </c>
      <c r="C302" s="9" t="s">
        <v>1634</v>
      </c>
      <c r="D302" s="9" t="s">
        <v>1374</v>
      </c>
      <c r="E302" s="36">
        <v>1168</v>
      </c>
      <c r="F302" s="36">
        <v>0</v>
      </c>
      <c r="G302" s="36">
        <v>0</v>
      </c>
      <c r="H302" s="36">
        <v>400</v>
      </c>
      <c r="I302" s="36">
        <v>1400</v>
      </c>
      <c r="J302" s="36">
        <v>982.6</v>
      </c>
      <c r="K302" s="36">
        <v>0</v>
      </c>
      <c r="L302" s="36">
        <v>250</v>
      </c>
      <c r="M302" s="56">
        <v>0</v>
      </c>
      <c r="N302" s="10">
        <f t="shared" si="4"/>
        <v>4200.6000000000004</v>
      </c>
      <c r="O302" s="9" t="s">
        <v>1328</v>
      </c>
      <c r="P302" s="102" t="s">
        <v>1328</v>
      </c>
    </row>
    <row r="303" spans="1:16" ht="33.75" customHeight="1" x14ac:dyDescent="0.25">
      <c r="A303" s="9">
        <v>293</v>
      </c>
      <c r="B303" s="59" t="s">
        <v>1325</v>
      </c>
      <c r="C303" s="9" t="s">
        <v>1635</v>
      </c>
      <c r="D303" s="9" t="s">
        <v>1374</v>
      </c>
      <c r="E303" s="36">
        <v>1168</v>
      </c>
      <c r="F303" s="36">
        <v>0</v>
      </c>
      <c r="G303" s="36">
        <v>0</v>
      </c>
      <c r="H303" s="36">
        <v>400</v>
      </c>
      <c r="I303" s="36">
        <v>1400</v>
      </c>
      <c r="J303" s="36">
        <v>982.6</v>
      </c>
      <c r="K303" s="36">
        <v>0</v>
      </c>
      <c r="L303" s="36">
        <v>250</v>
      </c>
      <c r="M303" s="56">
        <v>0</v>
      </c>
      <c r="N303" s="10">
        <f t="shared" si="4"/>
        <v>4200.6000000000004</v>
      </c>
      <c r="O303" s="9" t="s">
        <v>1328</v>
      </c>
      <c r="P303" s="102" t="s">
        <v>1328</v>
      </c>
    </row>
    <row r="304" spans="1:16" ht="33.75" customHeight="1" x14ac:dyDescent="0.25">
      <c r="A304" s="9">
        <v>294</v>
      </c>
      <c r="B304" s="59" t="s">
        <v>1325</v>
      </c>
      <c r="C304" s="9" t="s">
        <v>1636</v>
      </c>
      <c r="D304" s="9" t="s">
        <v>1374</v>
      </c>
      <c r="E304" s="36">
        <v>1168</v>
      </c>
      <c r="F304" s="36">
        <v>0</v>
      </c>
      <c r="G304" s="36">
        <v>0</v>
      </c>
      <c r="H304" s="36">
        <v>400</v>
      </c>
      <c r="I304" s="36">
        <v>1400</v>
      </c>
      <c r="J304" s="36">
        <v>982.6</v>
      </c>
      <c r="K304" s="36">
        <v>0</v>
      </c>
      <c r="L304" s="36">
        <v>250</v>
      </c>
      <c r="M304" s="56">
        <v>0</v>
      </c>
      <c r="N304" s="10">
        <f t="shared" si="4"/>
        <v>4200.6000000000004</v>
      </c>
      <c r="O304" s="9" t="s">
        <v>1328</v>
      </c>
      <c r="P304" s="102" t="s">
        <v>1328</v>
      </c>
    </row>
    <row r="305" spans="1:16" ht="33.75" customHeight="1" x14ac:dyDescent="0.25">
      <c r="A305" s="9">
        <v>295</v>
      </c>
      <c r="B305" s="59" t="s">
        <v>1325</v>
      </c>
      <c r="C305" s="9" t="s">
        <v>1637</v>
      </c>
      <c r="D305" s="9" t="s">
        <v>1374</v>
      </c>
      <c r="E305" s="36">
        <v>1168</v>
      </c>
      <c r="F305" s="36">
        <v>0</v>
      </c>
      <c r="G305" s="36">
        <v>75</v>
      </c>
      <c r="H305" s="36">
        <v>400</v>
      </c>
      <c r="I305" s="36">
        <v>1400</v>
      </c>
      <c r="J305" s="36">
        <v>982.6</v>
      </c>
      <c r="K305" s="36">
        <v>0</v>
      </c>
      <c r="L305" s="36">
        <v>250</v>
      </c>
      <c r="M305" s="56">
        <v>0</v>
      </c>
      <c r="N305" s="10">
        <f t="shared" si="4"/>
        <v>4275.6000000000004</v>
      </c>
      <c r="O305" s="9" t="s">
        <v>1328</v>
      </c>
      <c r="P305" s="102" t="s">
        <v>1328</v>
      </c>
    </row>
    <row r="306" spans="1:16" ht="33.75" customHeight="1" x14ac:dyDescent="0.25">
      <c r="A306" s="9">
        <v>296</v>
      </c>
      <c r="B306" s="59" t="s">
        <v>1325</v>
      </c>
      <c r="C306" s="9" t="s">
        <v>1638</v>
      </c>
      <c r="D306" s="9" t="s">
        <v>1374</v>
      </c>
      <c r="E306" s="36">
        <v>1168</v>
      </c>
      <c r="F306" s="36">
        <v>0</v>
      </c>
      <c r="G306" s="36">
        <v>35</v>
      </c>
      <c r="H306" s="36">
        <v>400</v>
      </c>
      <c r="I306" s="36">
        <v>1400</v>
      </c>
      <c r="J306" s="36">
        <v>982.6</v>
      </c>
      <c r="K306" s="36">
        <v>0</v>
      </c>
      <c r="L306" s="36">
        <v>250</v>
      </c>
      <c r="M306" s="56">
        <v>0</v>
      </c>
      <c r="N306" s="10">
        <f t="shared" si="4"/>
        <v>4235.6000000000004</v>
      </c>
      <c r="O306" s="9" t="s">
        <v>1328</v>
      </c>
      <c r="P306" s="102" t="s">
        <v>1328</v>
      </c>
    </row>
    <row r="307" spans="1:16" ht="33.75" customHeight="1" x14ac:dyDescent="0.25">
      <c r="A307" s="9">
        <v>297</v>
      </c>
      <c r="B307" s="59" t="s">
        <v>1325</v>
      </c>
      <c r="C307" s="9" t="s">
        <v>1639</v>
      </c>
      <c r="D307" s="9" t="s">
        <v>1374</v>
      </c>
      <c r="E307" s="36">
        <v>1168</v>
      </c>
      <c r="F307" s="36">
        <v>0</v>
      </c>
      <c r="G307" s="36">
        <v>35</v>
      </c>
      <c r="H307" s="36">
        <v>400</v>
      </c>
      <c r="I307" s="36">
        <v>1400</v>
      </c>
      <c r="J307" s="36">
        <v>982.6</v>
      </c>
      <c r="K307" s="36">
        <v>0</v>
      </c>
      <c r="L307" s="36">
        <v>250</v>
      </c>
      <c r="M307" s="56">
        <v>0</v>
      </c>
      <c r="N307" s="10">
        <f t="shared" si="4"/>
        <v>4235.6000000000004</v>
      </c>
      <c r="O307" s="9" t="s">
        <v>1328</v>
      </c>
      <c r="P307" s="102" t="s">
        <v>1328</v>
      </c>
    </row>
    <row r="308" spans="1:16" ht="33.75" customHeight="1" x14ac:dyDescent="0.25">
      <c r="A308" s="9">
        <v>298</v>
      </c>
      <c r="B308" s="59" t="s">
        <v>1325</v>
      </c>
      <c r="C308" s="9" t="s">
        <v>1640</v>
      </c>
      <c r="D308" s="9" t="s">
        <v>1374</v>
      </c>
      <c r="E308" s="36">
        <v>1168</v>
      </c>
      <c r="F308" s="36">
        <v>0</v>
      </c>
      <c r="G308" s="36">
        <v>0</v>
      </c>
      <c r="H308" s="36">
        <v>400</v>
      </c>
      <c r="I308" s="36">
        <v>1400</v>
      </c>
      <c r="J308" s="36">
        <v>982.6</v>
      </c>
      <c r="K308" s="36">
        <v>0</v>
      </c>
      <c r="L308" s="36">
        <v>250</v>
      </c>
      <c r="M308" s="56">
        <v>0</v>
      </c>
      <c r="N308" s="10">
        <f t="shared" si="4"/>
        <v>4200.6000000000004</v>
      </c>
      <c r="O308" s="9" t="s">
        <v>1328</v>
      </c>
      <c r="P308" s="102" t="s">
        <v>1328</v>
      </c>
    </row>
    <row r="309" spans="1:16" ht="33.75" customHeight="1" x14ac:dyDescent="0.25">
      <c r="A309" s="9">
        <v>299</v>
      </c>
      <c r="B309" s="59" t="s">
        <v>1325</v>
      </c>
      <c r="C309" s="9" t="s">
        <v>1641</v>
      </c>
      <c r="D309" s="9" t="s">
        <v>1374</v>
      </c>
      <c r="E309" s="36">
        <v>1168</v>
      </c>
      <c r="F309" s="36">
        <v>0</v>
      </c>
      <c r="G309" s="36">
        <v>0</v>
      </c>
      <c r="H309" s="36">
        <v>400</v>
      </c>
      <c r="I309" s="36">
        <v>1400</v>
      </c>
      <c r="J309" s="36">
        <v>982.6</v>
      </c>
      <c r="K309" s="36">
        <v>0</v>
      </c>
      <c r="L309" s="36">
        <v>250</v>
      </c>
      <c r="M309" s="56">
        <v>0</v>
      </c>
      <c r="N309" s="10">
        <f t="shared" si="4"/>
        <v>4200.6000000000004</v>
      </c>
      <c r="O309" s="9" t="s">
        <v>1328</v>
      </c>
      <c r="P309" s="102" t="s">
        <v>1328</v>
      </c>
    </row>
    <row r="310" spans="1:16" ht="33.75" customHeight="1" x14ac:dyDescent="0.25">
      <c r="A310" s="9">
        <v>300</v>
      </c>
      <c r="B310" s="59" t="s">
        <v>1325</v>
      </c>
      <c r="C310" s="9" t="s">
        <v>1642</v>
      </c>
      <c r="D310" s="9" t="s">
        <v>1374</v>
      </c>
      <c r="E310" s="36">
        <v>1168</v>
      </c>
      <c r="F310" s="36">
        <v>0</v>
      </c>
      <c r="G310" s="36">
        <v>35</v>
      </c>
      <c r="H310" s="36">
        <v>400</v>
      </c>
      <c r="I310" s="36">
        <v>1400</v>
      </c>
      <c r="J310" s="36">
        <v>982.6</v>
      </c>
      <c r="K310" s="36">
        <v>0</v>
      </c>
      <c r="L310" s="36">
        <v>250</v>
      </c>
      <c r="M310" s="56">
        <v>0</v>
      </c>
      <c r="N310" s="10">
        <f t="shared" si="4"/>
        <v>4235.6000000000004</v>
      </c>
      <c r="O310" s="9" t="s">
        <v>1328</v>
      </c>
      <c r="P310" s="102" t="s">
        <v>1328</v>
      </c>
    </row>
    <row r="311" spans="1:16" ht="33.75" customHeight="1" x14ac:dyDescent="0.25">
      <c r="A311" s="9">
        <v>301</v>
      </c>
      <c r="B311" s="59" t="s">
        <v>1325</v>
      </c>
      <c r="C311" s="9" t="s">
        <v>1643</v>
      </c>
      <c r="D311" s="9" t="s">
        <v>1374</v>
      </c>
      <c r="E311" s="36">
        <v>1168</v>
      </c>
      <c r="F311" s="36">
        <v>0</v>
      </c>
      <c r="G311" s="36">
        <v>35</v>
      </c>
      <c r="H311" s="36">
        <v>400</v>
      </c>
      <c r="I311" s="36">
        <v>1400</v>
      </c>
      <c r="J311" s="36">
        <v>982.6</v>
      </c>
      <c r="K311" s="36">
        <v>0</v>
      </c>
      <c r="L311" s="36">
        <v>250</v>
      </c>
      <c r="M311" s="56">
        <v>0</v>
      </c>
      <c r="N311" s="10">
        <f t="shared" si="4"/>
        <v>4235.6000000000004</v>
      </c>
      <c r="O311" s="9" t="s">
        <v>1328</v>
      </c>
      <c r="P311" s="102" t="s">
        <v>1328</v>
      </c>
    </row>
    <row r="312" spans="1:16" ht="33.75" customHeight="1" x14ac:dyDescent="0.25">
      <c r="A312" s="9">
        <v>302</v>
      </c>
      <c r="B312" s="59" t="s">
        <v>1325</v>
      </c>
      <c r="C312" s="9" t="s">
        <v>1644</v>
      </c>
      <c r="D312" s="9" t="s">
        <v>1374</v>
      </c>
      <c r="E312" s="36">
        <v>1168</v>
      </c>
      <c r="F312" s="36">
        <v>0</v>
      </c>
      <c r="G312" s="36">
        <v>0</v>
      </c>
      <c r="H312" s="36">
        <v>400</v>
      </c>
      <c r="I312" s="36">
        <v>1400</v>
      </c>
      <c r="J312" s="36">
        <v>982.6</v>
      </c>
      <c r="K312" s="36">
        <v>0</v>
      </c>
      <c r="L312" s="36">
        <v>250</v>
      </c>
      <c r="M312" s="56">
        <v>0</v>
      </c>
      <c r="N312" s="10">
        <f t="shared" ref="N312:N338" si="5">SUM(E312:M312)</f>
        <v>4200.6000000000004</v>
      </c>
      <c r="O312" s="9" t="s">
        <v>1328</v>
      </c>
      <c r="P312" s="102" t="s">
        <v>1328</v>
      </c>
    </row>
    <row r="313" spans="1:16" ht="33.75" customHeight="1" x14ac:dyDescent="0.25">
      <c r="A313" s="9">
        <v>303</v>
      </c>
      <c r="B313" s="59" t="s">
        <v>1325</v>
      </c>
      <c r="C313" s="9" t="s">
        <v>1645</v>
      </c>
      <c r="D313" s="9" t="s">
        <v>1374</v>
      </c>
      <c r="E313" s="36">
        <v>1168</v>
      </c>
      <c r="F313" s="36">
        <v>0</v>
      </c>
      <c r="G313" s="36">
        <v>0</v>
      </c>
      <c r="H313" s="36">
        <v>400</v>
      </c>
      <c r="I313" s="36">
        <v>1400</v>
      </c>
      <c r="J313" s="36">
        <v>982.6</v>
      </c>
      <c r="K313" s="36">
        <v>0</v>
      </c>
      <c r="L313" s="36">
        <v>250</v>
      </c>
      <c r="M313" s="56">
        <v>0</v>
      </c>
      <c r="N313" s="10">
        <f t="shared" si="5"/>
        <v>4200.6000000000004</v>
      </c>
      <c r="O313" s="9" t="s">
        <v>1328</v>
      </c>
      <c r="P313" s="102" t="s">
        <v>1328</v>
      </c>
    </row>
    <row r="314" spans="1:16" ht="33.75" customHeight="1" x14ac:dyDescent="0.25">
      <c r="A314" s="9">
        <v>304</v>
      </c>
      <c r="B314" s="59" t="s">
        <v>1325</v>
      </c>
      <c r="C314" s="9" t="s">
        <v>1646</v>
      </c>
      <c r="D314" s="9" t="s">
        <v>1374</v>
      </c>
      <c r="E314" s="36">
        <v>1168</v>
      </c>
      <c r="F314" s="36">
        <v>0</v>
      </c>
      <c r="G314" s="36">
        <v>35</v>
      </c>
      <c r="H314" s="36">
        <v>400</v>
      </c>
      <c r="I314" s="36">
        <v>1400</v>
      </c>
      <c r="J314" s="36">
        <v>982.6</v>
      </c>
      <c r="K314" s="36">
        <v>0</v>
      </c>
      <c r="L314" s="36">
        <v>250</v>
      </c>
      <c r="M314" s="56">
        <v>0</v>
      </c>
      <c r="N314" s="10">
        <f t="shared" si="5"/>
        <v>4235.6000000000004</v>
      </c>
      <c r="O314" s="9" t="s">
        <v>1328</v>
      </c>
      <c r="P314" s="102" t="s">
        <v>1328</v>
      </c>
    </row>
    <row r="315" spans="1:16" ht="33.75" customHeight="1" x14ac:dyDescent="0.25">
      <c r="A315" s="9">
        <v>305</v>
      </c>
      <c r="B315" s="59" t="s">
        <v>1325</v>
      </c>
      <c r="C315" s="9" t="s">
        <v>1647</v>
      </c>
      <c r="D315" s="9" t="s">
        <v>1374</v>
      </c>
      <c r="E315" s="36">
        <v>1168</v>
      </c>
      <c r="F315" s="36">
        <v>0</v>
      </c>
      <c r="G315" s="36">
        <v>35</v>
      </c>
      <c r="H315" s="36">
        <v>400</v>
      </c>
      <c r="I315" s="36">
        <v>1400</v>
      </c>
      <c r="J315" s="36">
        <v>982.6</v>
      </c>
      <c r="K315" s="36">
        <v>0</v>
      </c>
      <c r="L315" s="36">
        <v>250</v>
      </c>
      <c r="M315" s="56">
        <v>0</v>
      </c>
      <c r="N315" s="10">
        <f t="shared" si="5"/>
        <v>4235.6000000000004</v>
      </c>
      <c r="O315" s="9" t="s">
        <v>1328</v>
      </c>
      <c r="P315" s="102" t="s">
        <v>1328</v>
      </c>
    </row>
    <row r="316" spans="1:16" ht="33.75" customHeight="1" x14ac:dyDescent="0.25">
      <c r="A316" s="9">
        <v>306</v>
      </c>
      <c r="B316" s="59" t="s">
        <v>1325</v>
      </c>
      <c r="C316" s="9" t="s">
        <v>1648</v>
      </c>
      <c r="D316" s="9" t="s">
        <v>1374</v>
      </c>
      <c r="E316" s="36">
        <v>1168</v>
      </c>
      <c r="F316" s="36">
        <v>0</v>
      </c>
      <c r="G316" s="36">
        <v>35</v>
      </c>
      <c r="H316" s="36">
        <v>400</v>
      </c>
      <c r="I316" s="36">
        <v>1400</v>
      </c>
      <c r="J316" s="36">
        <v>982.6</v>
      </c>
      <c r="K316" s="36">
        <v>0</v>
      </c>
      <c r="L316" s="36">
        <v>250</v>
      </c>
      <c r="M316" s="56">
        <v>0</v>
      </c>
      <c r="N316" s="10">
        <f t="shared" si="5"/>
        <v>4235.6000000000004</v>
      </c>
      <c r="O316" s="9" t="s">
        <v>1328</v>
      </c>
      <c r="P316" s="102" t="s">
        <v>1328</v>
      </c>
    </row>
    <row r="317" spans="1:16" ht="33.75" customHeight="1" x14ac:dyDescent="0.25">
      <c r="A317" s="9">
        <v>307</v>
      </c>
      <c r="B317" s="59" t="s">
        <v>1325</v>
      </c>
      <c r="C317" s="9" t="s">
        <v>1649</v>
      </c>
      <c r="D317" s="9" t="s">
        <v>1374</v>
      </c>
      <c r="E317" s="36">
        <v>1168</v>
      </c>
      <c r="F317" s="36">
        <v>0</v>
      </c>
      <c r="G317" s="36">
        <v>0</v>
      </c>
      <c r="H317" s="36">
        <v>400</v>
      </c>
      <c r="I317" s="36">
        <v>1400</v>
      </c>
      <c r="J317" s="36">
        <v>982.6</v>
      </c>
      <c r="K317" s="36">
        <v>0</v>
      </c>
      <c r="L317" s="36">
        <v>250</v>
      </c>
      <c r="M317" s="56">
        <v>0</v>
      </c>
      <c r="N317" s="10">
        <f t="shared" si="5"/>
        <v>4200.6000000000004</v>
      </c>
      <c r="O317" s="9" t="s">
        <v>1328</v>
      </c>
      <c r="P317" s="102" t="s">
        <v>1328</v>
      </c>
    </row>
    <row r="318" spans="1:16" ht="33.75" customHeight="1" x14ac:dyDescent="0.25">
      <c r="A318" s="9">
        <v>308</v>
      </c>
      <c r="B318" s="59" t="s">
        <v>1325</v>
      </c>
      <c r="C318" s="9" t="s">
        <v>1650</v>
      </c>
      <c r="D318" s="9" t="s">
        <v>1374</v>
      </c>
      <c r="E318" s="36">
        <v>1168</v>
      </c>
      <c r="F318" s="36">
        <v>0</v>
      </c>
      <c r="G318" s="36">
        <v>0</v>
      </c>
      <c r="H318" s="36">
        <v>400</v>
      </c>
      <c r="I318" s="36">
        <v>1400</v>
      </c>
      <c r="J318" s="36">
        <v>982.6</v>
      </c>
      <c r="K318" s="36">
        <v>0</v>
      </c>
      <c r="L318" s="36">
        <v>250</v>
      </c>
      <c r="M318" s="56">
        <v>0</v>
      </c>
      <c r="N318" s="10">
        <f t="shared" si="5"/>
        <v>4200.6000000000004</v>
      </c>
      <c r="O318" s="9" t="s">
        <v>1328</v>
      </c>
      <c r="P318" s="102" t="s">
        <v>1328</v>
      </c>
    </row>
    <row r="319" spans="1:16" ht="33.75" customHeight="1" x14ac:dyDescent="0.25">
      <c r="A319" s="9">
        <v>309</v>
      </c>
      <c r="B319" s="59" t="s">
        <v>1325</v>
      </c>
      <c r="C319" s="9" t="s">
        <v>1651</v>
      </c>
      <c r="D319" s="9" t="s">
        <v>1374</v>
      </c>
      <c r="E319" s="36">
        <v>1168</v>
      </c>
      <c r="F319" s="36">
        <v>0</v>
      </c>
      <c r="G319" s="36">
        <v>35</v>
      </c>
      <c r="H319" s="36">
        <v>400</v>
      </c>
      <c r="I319" s="36">
        <v>1400</v>
      </c>
      <c r="J319" s="36">
        <v>982.6</v>
      </c>
      <c r="K319" s="36">
        <v>0</v>
      </c>
      <c r="L319" s="36">
        <v>250</v>
      </c>
      <c r="M319" s="56">
        <v>0</v>
      </c>
      <c r="N319" s="10">
        <f t="shared" si="5"/>
        <v>4235.6000000000004</v>
      </c>
      <c r="O319" s="9" t="s">
        <v>1328</v>
      </c>
      <c r="P319" s="102" t="s">
        <v>1328</v>
      </c>
    </row>
    <row r="320" spans="1:16" ht="33.75" customHeight="1" x14ac:dyDescent="0.25">
      <c r="A320" s="9">
        <v>310</v>
      </c>
      <c r="B320" s="59" t="s">
        <v>1325</v>
      </c>
      <c r="C320" s="9" t="s">
        <v>1652</v>
      </c>
      <c r="D320" s="9" t="s">
        <v>1348</v>
      </c>
      <c r="E320" s="36">
        <v>2441</v>
      </c>
      <c r="F320" s="36">
        <v>0</v>
      </c>
      <c r="G320" s="36">
        <v>75</v>
      </c>
      <c r="H320" s="36">
        <v>500</v>
      </c>
      <c r="I320" s="36">
        <v>2400</v>
      </c>
      <c r="J320" s="36"/>
      <c r="K320" s="36">
        <v>0</v>
      </c>
      <c r="L320" s="36">
        <v>250</v>
      </c>
      <c r="M320" s="56">
        <v>0</v>
      </c>
      <c r="N320" s="10">
        <f t="shared" si="5"/>
        <v>5666</v>
      </c>
      <c r="O320" s="9" t="s">
        <v>1328</v>
      </c>
      <c r="P320" s="102" t="s">
        <v>1328</v>
      </c>
    </row>
    <row r="321" spans="1:16" ht="33.75" customHeight="1" x14ac:dyDescent="0.25">
      <c r="A321" s="9">
        <v>311</v>
      </c>
      <c r="B321" s="59" t="s">
        <v>1325</v>
      </c>
      <c r="C321" s="9" t="s">
        <v>1653</v>
      </c>
      <c r="D321" s="9" t="s">
        <v>1374</v>
      </c>
      <c r="E321" s="36">
        <v>1168</v>
      </c>
      <c r="F321" s="36">
        <v>0</v>
      </c>
      <c r="G321" s="36">
        <v>35</v>
      </c>
      <c r="H321" s="36">
        <v>400</v>
      </c>
      <c r="I321" s="36">
        <v>1400</v>
      </c>
      <c r="J321" s="36">
        <v>982.6</v>
      </c>
      <c r="K321" s="36">
        <v>0</v>
      </c>
      <c r="L321" s="36">
        <v>250</v>
      </c>
      <c r="M321" s="56">
        <v>0</v>
      </c>
      <c r="N321" s="10">
        <f t="shared" si="5"/>
        <v>4235.6000000000004</v>
      </c>
      <c r="O321" s="9" t="s">
        <v>1328</v>
      </c>
      <c r="P321" s="102" t="s">
        <v>1328</v>
      </c>
    </row>
    <row r="322" spans="1:16" ht="33.75" customHeight="1" x14ac:dyDescent="0.25">
      <c r="A322" s="9">
        <v>312</v>
      </c>
      <c r="B322" s="59" t="s">
        <v>1325</v>
      </c>
      <c r="C322" s="9" t="s">
        <v>1654</v>
      </c>
      <c r="D322" s="9" t="s">
        <v>1374</v>
      </c>
      <c r="E322" s="36">
        <v>1168</v>
      </c>
      <c r="F322" s="36">
        <v>0</v>
      </c>
      <c r="G322" s="36">
        <v>35</v>
      </c>
      <c r="H322" s="36">
        <v>400</v>
      </c>
      <c r="I322" s="36">
        <v>1400</v>
      </c>
      <c r="J322" s="36">
        <v>982.6</v>
      </c>
      <c r="K322" s="36">
        <v>0</v>
      </c>
      <c r="L322" s="36">
        <v>250</v>
      </c>
      <c r="M322" s="56">
        <v>0</v>
      </c>
      <c r="N322" s="10">
        <f t="shared" si="5"/>
        <v>4235.6000000000004</v>
      </c>
      <c r="O322" s="9" t="s">
        <v>1328</v>
      </c>
      <c r="P322" s="102" t="s">
        <v>1328</v>
      </c>
    </row>
    <row r="323" spans="1:16" ht="33.75" customHeight="1" x14ac:dyDescent="0.25">
      <c r="A323" s="9">
        <v>313</v>
      </c>
      <c r="B323" s="59" t="s">
        <v>1325</v>
      </c>
      <c r="C323" s="9" t="s">
        <v>1655</v>
      </c>
      <c r="D323" s="9" t="s">
        <v>1374</v>
      </c>
      <c r="E323" s="36">
        <v>1168</v>
      </c>
      <c r="F323" s="36">
        <v>0</v>
      </c>
      <c r="G323" s="36">
        <v>50</v>
      </c>
      <c r="H323" s="36">
        <v>400</v>
      </c>
      <c r="I323" s="36">
        <v>1400</v>
      </c>
      <c r="J323" s="36">
        <v>982.6</v>
      </c>
      <c r="K323" s="36">
        <v>0</v>
      </c>
      <c r="L323" s="36">
        <v>250</v>
      </c>
      <c r="M323" s="56">
        <v>0</v>
      </c>
      <c r="N323" s="10">
        <f t="shared" si="5"/>
        <v>4250.6000000000004</v>
      </c>
      <c r="O323" s="9" t="s">
        <v>1328</v>
      </c>
      <c r="P323" s="102" t="s">
        <v>1328</v>
      </c>
    </row>
    <row r="324" spans="1:16" ht="33.75" customHeight="1" x14ac:dyDescent="0.25">
      <c r="A324" s="9">
        <v>314</v>
      </c>
      <c r="B324" s="59" t="s">
        <v>1325</v>
      </c>
      <c r="C324" s="54" t="s">
        <v>1656</v>
      </c>
      <c r="D324" s="9" t="s">
        <v>1374</v>
      </c>
      <c r="E324" s="36">
        <v>1168</v>
      </c>
      <c r="F324" s="36">
        <v>0</v>
      </c>
      <c r="G324" s="36">
        <v>50</v>
      </c>
      <c r="H324" s="36">
        <v>400</v>
      </c>
      <c r="I324" s="36">
        <v>1400</v>
      </c>
      <c r="J324" s="36">
        <v>982.6</v>
      </c>
      <c r="K324" s="36">
        <v>0</v>
      </c>
      <c r="L324" s="36">
        <v>250</v>
      </c>
      <c r="M324" s="56">
        <v>0</v>
      </c>
      <c r="N324" s="10">
        <f t="shared" si="5"/>
        <v>4250.6000000000004</v>
      </c>
      <c r="O324" s="9"/>
      <c r="P324" s="102"/>
    </row>
    <row r="325" spans="1:16" ht="33.75" customHeight="1" x14ac:dyDescent="0.25">
      <c r="A325" s="9">
        <v>315</v>
      </c>
      <c r="B325" s="59" t="s">
        <v>1325</v>
      </c>
      <c r="C325" s="9" t="s">
        <v>1657</v>
      </c>
      <c r="D325" s="9" t="s">
        <v>1374</v>
      </c>
      <c r="E325" s="36">
        <v>1168</v>
      </c>
      <c r="F325" s="36">
        <v>0</v>
      </c>
      <c r="G325" s="36">
        <v>50</v>
      </c>
      <c r="H325" s="36">
        <v>400</v>
      </c>
      <c r="I325" s="36">
        <v>1400</v>
      </c>
      <c r="J325" s="36">
        <v>982.6</v>
      </c>
      <c r="K325" s="36">
        <v>0</v>
      </c>
      <c r="L325" s="36">
        <v>250</v>
      </c>
      <c r="M325" s="36">
        <v>0</v>
      </c>
      <c r="N325" s="10">
        <f t="shared" si="5"/>
        <v>4250.6000000000004</v>
      </c>
      <c r="O325" s="9" t="s">
        <v>1328</v>
      </c>
      <c r="P325" s="102" t="s">
        <v>1328</v>
      </c>
    </row>
    <row r="326" spans="1:16" ht="33.75" customHeight="1" x14ac:dyDescent="0.25">
      <c r="A326" s="9">
        <v>316</v>
      </c>
      <c r="B326" s="59" t="s">
        <v>1325</v>
      </c>
      <c r="C326" s="9" t="s">
        <v>1658</v>
      </c>
      <c r="D326" s="9" t="s">
        <v>1374</v>
      </c>
      <c r="E326" s="36">
        <v>1168</v>
      </c>
      <c r="F326" s="36"/>
      <c r="G326" s="36">
        <v>50</v>
      </c>
      <c r="H326" s="36">
        <v>400</v>
      </c>
      <c r="I326" s="36">
        <v>1400</v>
      </c>
      <c r="J326" s="36">
        <v>982.6</v>
      </c>
      <c r="K326" s="36">
        <v>0</v>
      </c>
      <c r="L326" s="36">
        <v>250</v>
      </c>
      <c r="M326" s="56">
        <v>0</v>
      </c>
      <c r="N326" s="10">
        <f t="shared" si="5"/>
        <v>4250.6000000000004</v>
      </c>
      <c r="O326" s="9" t="s">
        <v>1328</v>
      </c>
      <c r="P326" s="102" t="s">
        <v>1328</v>
      </c>
    </row>
    <row r="327" spans="1:16" ht="33.75" customHeight="1" x14ac:dyDescent="0.25">
      <c r="A327" s="9">
        <v>317</v>
      </c>
      <c r="B327" s="59" t="s">
        <v>1325</v>
      </c>
      <c r="C327" s="9" t="s">
        <v>1659</v>
      </c>
      <c r="D327" s="9" t="s">
        <v>1374</v>
      </c>
      <c r="E327" s="36">
        <v>1168</v>
      </c>
      <c r="F327" s="36">
        <v>0</v>
      </c>
      <c r="G327" s="36">
        <v>35</v>
      </c>
      <c r="H327" s="36">
        <v>400</v>
      </c>
      <c r="I327" s="36">
        <v>1400</v>
      </c>
      <c r="J327" s="36">
        <v>982.6</v>
      </c>
      <c r="K327" s="36">
        <v>0</v>
      </c>
      <c r="L327" s="36">
        <v>250</v>
      </c>
      <c r="M327" s="36">
        <v>0</v>
      </c>
      <c r="N327" s="10">
        <f t="shared" si="5"/>
        <v>4235.6000000000004</v>
      </c>
      <c r="O327" s="9" t="s">
        <v>1328</v>
      </c>
      <c r="P327" s="102" t="s">
        <v>1328</v>
      </c>
    </row>
    <row r="328" spans="1:16" ht="33.75" customHeight="1" x14ac:dyDescent="0.25">
      <c r="A328" s="9">
        <v>318</v>
      </c>
      <c r="B328" s="59" t="s">
        <v>1325</v>
      </c>
      <c r="C328" s="9" t="s">
        <v>1660</v>
      </c>
      <c r="D328" s="9" t="s">
        <v>1374</v>
      </c>
      <c r="E328" s="36">
        <v>1168</v>
      </c>
      <c r="F328" s="36">
        <v>0</v>
      </c>
      <c r="G328" s="36">
        <v>35</v>
      </c>
      <c r="H328" s="36">
        <v>400</v>
      </c>
      <c r="I328" s="36">
        <v>1400</v>
      </c>
      <c r="J328" s="36">
        <v>982.6</v>
      </c>
      <c r="K328" s="36">
        <v>0</v>
      </c>
      <c r="L328" s="36">
        <v>250</v>
      </c>
      <c r="M328" s="56">
        <v>0</v>
      </c>
      <c r="N328" s="10">
        <f t="shared" si="5"/>
        <v>4235.6000000000004</v>
      </c>
      <c r="O328" s="9" t="s">
        <v>1328</v>
      </c>
      <c r="P328" s="102" t="s">
        <v>1328</v>
      </c>
    </row>
    <row r="329" spans="1:16" ht="33.75" customHeight="1" x14ac:dyDescent="0.25">
      <c r="A329" s="9">
        <v>319</v>
      </c>
      <c r="B329" s="59" t="s">
        <v>1325</v>
      </c>
      <c r="C329" s="9" t="s">
        <v>1661</v>
      </c>
      <c r="D329" s="9" t="s">
        <v>1662</v>
      </c>
      <c r="E329" s="36">
        <v>3525</v>
      </c>
      <c r="F329" s="36">
        <v>0</v>
      </c>
      <c r="G329" s="36">
        <v>0</v>
      </c>
      <c r="H329" s="36"/>
      <c r="I329" s="36">
        <v>2000</v>
      </c>
      <c r="J329" s="56">
        <v>0</v>
      </c>
      <c r="K329" s="36">
        <v>375</v>
      </c>
      <c r="L329" s="36">
        <v>250</v>
      </c>
      <c r="M329" s="56">
        <v>0</v>
      </c>
      <c r="N329" s="10">
        <f t="shared" si="5"/>
        <v>6150</v>
      </c>
      <c r="O329" s="9" t="s">
        <v>1328</v>
      </c>
      <c r="P329" s="102" t="s">
        <v>1328</v>
      </c>
    </row>
    <row r="330" spans="1:16" ht="33.75" customHeight="1" x14ac:dyDescent="0.25">
      <c r="A330" s="9">
        <v>320</v>
      </c>
      <c r="B330" s="59" t="s">
        <v>1325</v>
      </c>
      <c r="C330" s="54" t="s">
        <v>1663</v>
      </c>
      <c r="D330" s="9" t="s">
        <v>1374</v>
      </c>
      <c r="E330" s="57">
        <v>1168</v>
      </c>
      <c r="F330" s="36">
        <v>0</v>
      </c>
      <c r="G330" s="36">
        <v>50</v>
      </c>
      <c r="H330" s="36">
        <v>400</v>
      </c>
      <c r="I330" s="36">
        <v>1400</v>
      </c>
      <c r="J330" s="36">
        <v>1155.05</v>
      </c>
      <c r="K330" s="36">
        <v>0</v>
      </c>
      <c r="L330" s="36">
        <v>250</v>
      </c>
      <c r="M330" s="56">
        <v>0</v>
      </c>
      <c r="N330" s="10">
        <f t="shared" si="5"/>
        <v>4423.05</v>
      </c>
      <c r="O330" s="9" t="s">
        <v>1328</v>
      </c>
      <c r="P330" s="102" t="s">
        <v>1328</v>
      </c>
    </row>
    <row r="331" spans="1:16" ht="33.75" customHeight="1" x14ac:dyDescent="0.25">
      <c r="A331" s="9">
        <v>321</v>
      </c>
      <c r="B331" s="59" t="s">
        <v>1325</v>
      </c>
      <c r="C331" s="9" t="s">
        <v>1664</v>
      </c>
      <c r="D331" s="9" t="s">
        <v>1339</v>
      </c>
      <c r="E331" s="57">
        <v>10261</v>
      </c>
      <c r="F331" s="36">
        <v>0</v>
      </c>
      <c r="G331" s="36"/>
      <c r="H331" s="36"/>
      <c r="I331" s="36">
        <v>4000</v>
      </c>
      <c r="J331" s="36"/>
      <c r="K331" s="36">
        <v>375</v>
      </c>
      <c r="L331" s="36">
        <v>250</v>
      </c>
      <c r="M331" s="56">
        <v>0</v>
      </c>
      <c r="N331" s="10">
        <f t="shared" si="5"/>
        <v>14886</v>
      </c>
      <c r="O331" s="9" t="s">
        <v>1328</v>
      </c>
      <c r="P331" s="102" t="s">
        <v>1328</v>
      </c>
    </row>
    <row r="332" spans="1:16" ht="33.75" customHeight="1" x14ac:dyDescent="0.25">
      <c r="A332" s="9">
        <v>322</v>
      </c>
      <c r="B332" s="59" t="s">
        <v>1325</v>
      </c>
      <c r="C332" s="54" t="s">
        <v>1665</v>
      </c>
      <c r="D332" s="9" t="s">
        <v>1342</v>
      </c>
      <c r="E332" s="36">
        <v>5835</v>
      </c>
      <c r="F332" s="36"/>
      <c r="G332" s="36"/>
      <c r="H332" s="36"/>
      <c r="I332" s="36">
        <v>3800</v>
      </c>
      <c r="J332" s="36"/>
      <c r="K332" s="36">
        <v>375</v>
      </c>
      <c r="L332" s="36">
        <v>250</v>
      </c>
      <c r="M332" s="56"/>
      <c r="N332" s="10">
        <f t="shared" si="5"/>
        <v>10260</v>
      </c>
      <c r="O332" s="9"/>
      <c r="P332" s="102"/>
    </row>
    <row r="333" spans="1:16" ht="33.75" customHeight="1" x14ac:dyDescent="0.25">
      <c r="A333" s="9">
        <v>323</v>
      </c>
      <c r="B333" s="59" t="s">
        <v>1325</v>
      </c>
      <c r="C333" s="54" t="s">
        <v>1666</v>
      </c>
      <c r="D333" s="9" t="s">
        <v>1360</v>
      </c>
      <c r="E333" s="57">
        <v>3757</v>
      </c>
      <c r="F333" s="36">
        <v>3000</v>
      </c>
      <c r="G333" s="36">
        <v>0</v>
      </c>
      <c r="H333" s="36"/>
      <c r="I333" s="56">
        <v>0</v>
      </c>
      <c r="J333" s="56">
        <v>0</v>
      </c>
      <c r="K333" s="56">
        <v>0</v>
      </c>
      <c r="L333" s="36">
        <v>250</v>
      </c>
      <c r="M333" s="56">
        <v>0</v>
      </c>
      <c r="N333" s="10">
        <f t="shared" si="5"/>
        <v>7007</v>
      </c>
      <c r="O333" s="9" t="s">
        <v>1328</v>
      </c>
      <c r="P333" s="102"/>
    </row>
    <row r="334" spans="1:16" ht="33.75" customHeight="1" x14ac:dyDescent="0.25">
      <c r="A334" s="9">
        <v>324</v>
      </c>
      <c r="B334" s="59" t="s">
        <v>1325</v>
      </c>
      <c r="C334" s="9" t="s">
        <v>1667</v>
      </c>
      <c r="D334" s="9" t="s">
        <v>1374</v>
      </c>
      <c r="E334" s="57">
        <v>1168</v>
      </c>
      <c r="F334" s="36"/>
      <c r="G334" s="36">
        <v>50</v>
      </c>
      <c r="H334" s="36">
        <v>400</v>
      </c>
      <c r="I334" s="36">
        <v>1400</v>
      </c>
      <c r="J334" s="36">
        <v>1155.05</v>
      </c>
      <c r="K334" s="36">
        <v>0</v>
      </c>
      <c r="L334" s="36">
        <v>250</v>
      </c>
      <c r="M334" s="56">
        <v>0</v>
      </c>
      <c r="N334" s="10">
        <f t="shared" si="5"/>
        <v>4423.05</v>
      </c>
      <c r="O334" s="9" t="s">
        <v>1328</v>
      </c>
      <c r="P334" s="102" t="s">
        <v>1328</v>
      </c>
    </row>
    <row r="335" spans="1:16" ht="33.75" customHeight="1" x14ac:dyDescent="0.25">
      <c r="A335" s="9">
        <v>325</v>
      </c>
      <c r="B335" s="59" t="s">
        <v>1325</v>
      </c>
      <c r="C335" s="60" t="s">
        <v>1668</v>
      </c>
      <c r="D335" s="9" t="s">
        <v>1374</v>
      </c>
      <c r="E335" s="36">
        <v>1168</v>
      </c>
      <c r="F335" s="36">
        <v>0</v>
      </c>
      <c r="G335" s="36"/>
      <c r="H335" s="36">
        <v>400</v>
      </c>
      <c r="I335" s="36">
        <v>1400</v>
      </c>
      <c r="J335" s="36">
        <v>982.6</v>
      </c>
      <c r="K335" s="36">
        <v>0</v>
      </c>
      <c r="L335" s="36">
        <v>250</v>
      </c>
      <c r="M335" s="56">
        <v>0</v>
      </c>
      <c r="N335" s="10">
        <f t="shared" si="5"/>
        <v>4200.6000000000004</v>
      </c>
      <c r="O335" s="9" t="s">
        <v>1328</v>
      </c>
      <c r="P335" s="102" t="s">
        <v>1328</v>
      </c>
    </row>
    <row r="336" spans="1:16" ht="33.75" customHeight="1" x14ac:dyDescent="0.25">
      <c r="A336" s="9">
        <v>326</v>
      </c>
      <c r="B336" s="59" t="s">
        <v>1325</v>
      </c>
      <c r="C336" s="54" t="s">
        <v>1669</v>
      </c>
      <c r="D336" s="9" t="s">
        <v>1374</v>
      </c>
      <c r="E336" s="57">
        <v>1168</v>
      </c>
      <c r="F336" s="36"/>
      <c r="G336" s="36"/>
      <c r="H336" s="36">
        <v>400</v>
      </c>
      <c r="I336" s="36">
        <v>1400</v>
      </c>
      <c r="J336" s="36">
        <v>982.6</v>
      </c>
      <c r="K336" s="36"/>
      <c r="L336" s="36">
        <v>250</v>
      </c>
      <c r="M336" s="56"/>
      <c r="N336" s="10">
        <f t="shared" si="5"/>
        <v>4200.6000000000004</v>
      </c>
      <c r="O336" s="9"/>
      <c r="P336" s="102"/>
    </row>
    <row r="337" spans="1:16" ht="33.75" customHeight="1" x14ac:dyDescent="0.25">
      <c r="A337" s="9">
        <v>327</v>
      </c>
      <c r="B337" s="59" t="s">
        <v>1325</v>
      </c>
      <c r="C337" s="54" t="s">
        <v>1670</v>
      </c>
      <c r="D337" s="9" t="s">
        <v>1374</v>
      </c>
      <c r="E337" s="36">
        <v>1168</v>
      </c>
      <c r="F337" s="36">
        <v>0</v>
      </c>
      <c r="G337" s="36">
        <v>35</v>
      </c>
      <c r="H337" s="36">
        <v>400</v>
      </c>
      <c r="I337" s="36">
        <v>1400</v>
      </c>
      <c r="J337" s="36">
        <v>982.6</v>
      </c>
      <c r="K337" s="36">
        <v>0</v>
      </c>
      <c r="L337" s="36">
        <v>250</v>
      </c>
      <c r="M337" s="56">
        <v>0</v>
      </c>
      <c r="N337" s="10">
        <f t="shared" si="5"/>
        <v>4235.6000000000004</v>
      </c>
      <c r="O337" s="9"/>
      <c r="P337" s="102"/>
    </row>
    <row r="338" spans="1:16" ht="33.75" customHeight="1" x14ac:dyDescent="0.25">
      <c r="A338" s="9">
        <v>328</v>
      </c>
      <c r="B338" s="59" t="s">
        <v>1325</v>
      </c>
      <c r="C338" s="9" t="s">
        <v>1671</v>
      </c>
      <c r="D338" s="9" t="s">
        <v>1374</v>
      </c>
      <c r="E338" s="57">
        <v>1168</v>
      </c>
      <c r="F338" s="36">
        <v>0</v>
      </c>
      <c r="G338" s="36">
        <v>35</v>
      </c>
      <c r="H338" s="36">
        <v>400</v>
      </c>
      <c r="I338" s="36">
        <v>1400</v>
      </c>
      <c r="J338" s="36">
        <v>982.6</v>
      </c>
      <c r="K338" s="36">
        <v>0</v>
      </c>
      <c r="L338" s="36">
        <v>250</v>
      </c>
      <c r="M338" s="56">
        <v>0</v>
      </c>
      <c r="N338" s="10">
        <f t="shared" si="5"/>
        <v>4235.6000000000004</v>
      </c>
      <c r="O338" s="9" t="s">
        <v>1328</v>
      </c>
      <c r="P338" s="102" t="s">
        <v>1328</v>
      </c>
    </row>
  </sheetData>
  <mergeCells count="2">
    <mergeCell ref="A7:P8"/>
    <mergeCell ref="E1:P6"/>
  </mergeCells>
  <conditionalFormatting sqref="C1:C6 C9 C339:C1048576">
    <cfRule type="duplicateValues" dxfId="41" priority="2"/>
  </conditionalFormatting>
  <conditionalFormatting sqref="C10:C338">
    <cfRule type="duplicateValues" dxfId="40" priority="1"/>
  </conditionalFormatting>
  <pageMargins left="0.7" right="0.7" top="0.75" bottom="0.75" header="0.3" footer="0.3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949A-C4B3-4B7D-BC52-EC32FECAB509}">
  <sheetPr>
    <tabColor rgb="FF92D050"/>
  </sheetPr>
  <dimension ref="A1:XFA37"/>
  <sheetViews>
    <sheetView zoomScaleNormal="100" workbookViewId="0">
      <selection activeCell="L4" sqref="L4"/>
    </sheetView>
  </sheetViews>
  <sheetFormatPr baseColWidth="10" defaultColWidth="11" defaultRowHeight="15" x14ac:dyDescent="0.25"/>
  <cols>
    <col min="1" max="1" width="6.85546875" customWidth="1"/>
    <col min="2" max="2" width="12" customWidth="1"/>
    <col min="3" max="3" width="37" customWidth="1"/>
    <col min="4" max="4" width="35" customWidth="1"/>
    <col min="5" max="9" width="18.28515625" customWidth="1"/>
    <col min="10" max="10" width="55.7109375" customWidth="1"/>
    <col min="11" max="11" width="11" style="13"/>
  </cols>
  <sheetData>
    <row r="1" spans="1:1023 1028:2045 2050:4096 4101:5118 5123:6140 6145:8191 8196:9213 9218:11264 11269:12286 12291:13308 13313:15359 15364:16381" s="39" customFormat="1" ht="30.75" customHeight="1" x14ac:dyDescent="0.25">
      <c r="A1" s="38"/>
      <c r="B1" s="38"/>
      <c r="C1" s="38"/>
      <c r="D1" s="38"/>
      <c r="E1" s="131" t="s">
        <v>0</v>
      </c>
      <c r="F1" s="131"/>
      <c r="G1" s="131"/>
      <c r="H1" s="131"/>
      <c r="I1" s="131"/>
      <c r="J1" s="131"/>
      <c r="K1" s="131"/>
    </row>
    <row r="2" spans="1:1023 1028:2045 2050:4096 4101:5118 5123:6140 6145:8191 8196:9213 9218:11264 11269:12286 12291:13308 13313:15359 15364:16381" s="39" customFormat="1" ht="30.75" customHeight="1" x14ac:dyDescent="0.25">
      <c r="A2" s="38"/>
      <c r="B2" s="38"/>
      <c r="C2" s="38"/>
      <c r="D2" s="38"/>
      <c r="E2" s="131"/>
      <c r="F2" s="131"/>
      <c r="G2" s="131"/>
      <c r="H2" s="131"/>
      <c r="I2" s="131"/>
      <c r="J2" s="131"/>
      <c r="K2" s="131"/>
    </row>
    <row r="3" spans="1:1023 1028:2045 2050:4096 4101:5118 5123:6140 6145:8191 8196:9213 9218:11264 11269:12286 12291:13308 13313:15359 15364:16381" s="39" customFormat="1" ht="30.75" customHeight="1" x14ac:dyDescent="0.25">
      <c r="A3" s="38"/>
      <c r="B3" s="38"/>
      <c r="C3" s="38"/>
      <c r="D3" s="38"/>
      <c r="E3" s="131"/>
      <c r="F3" s="131"/>
      <c r="G3" s="131"/>
      <c r="H3" s="131"/>
      <c r="I3" s="131"/>
      <c r="J3" s="131"/>
      <c r="K3" s="131"/>
    </row>
    <row r="4" spans="1:1023 1028:2045 2050:4096 4101:5118 5123:6140 6145:8191 8196:9213 9218:11264 11269:12286 12291:13308 13313:15359 15364:16381" s="39" customFormat="1" ht="30.75" customHeight="1" x14ac:dyDescent="0.25">
      <c r="A4" s="38"/>
      <c r="B4" s="38"/>
      <c r="C4" s="38"/>
      <c r="D4" s="38"/>
      <c r="E4" s="131"/>
      <c r="F4" s="131"/>
      <c r="G4" s="131"/>
      <c r="H4" s="131"/>
      <c r="I4" s="131"/>
      <c r="J4" s="131"/>
      <c r="K4" s="131"/>
    </row>
    <row r="5" spans="1:1023 1028:2045 2050:4096 4101:5118 5123:6140 6145:8191 8196:9213 9218:11264 11269:12286 12291:13308 13313:15359 15364:16381" s="39" customFormat="1" ht="30.75" customHeight="1" x14ac:dyDescent="0.25">
      <c r="A5" s="40"/>
      <c r="B5" s="40"/>
      <c r="C5" s="38"/>
      <c r="D5" s="38"/>
      <c r="E5" s="131"/>
      <c r="F5" s="131"/>
      <c r="G5" s="131"/>
      <c r="H5" s="131"/>
      <c r="I5" s="131"/>
      <c r="J5" s="131"/>
      <c r="K5" s="131"/>
    </row>
    <row r="6" spans="1:1023 1028:2045 2050:4096 4101:5118 5123:6140 6145:8191 8196:9213 9218:11264 11269:12286 12291:13308 13313:15359 15364:16381" s="39" customFormat="1" ht="18.75" customHeight="1" thickBot="1" x14ac:dyDescent="0.3">
      <c r="A6" s="38"/>
      <c r="B6" s="38"/>
      <c r="C6" s="38"/>
      <c r="D6" s="38"/>
      <c r="E6" s="131"/>
      <c r="F6" s="131"/>
      <c r="G6" s="131"/>
      <c r="H6" s="131"/>
      <c r="I6" s="131"/>
      <c r="J6" s="131"/>
      <c r="K6" s="131"/>
    </row>
    <row r="7" spans="1:1023 1028:2045 2050:4096 4101:5118 5123:6140 6145:8191 8196:9213 9218:11264 11269:12286 12291:13308 13313:15359 15364:16381" s="39" customFormat="1" ht="30.75" customHeight="1" x14ac:dyDescent="0.25">
      <c r="A7" s="125" t="s">
        <v>1672</v>
      </c>
      <c r="B7" s="126"/>
      <c r="C7" s="126"/>
      <c r="D7" s="126"/>
      <c r="E7" s="126"/>
      <c r="F7" s="126"/>
      <c r="G7" s="126"/>
      <c r="H7" s="126"/>
      <c r="I7" s="126"/>
      <c r="J7" s="126"/>
      <c r="K7" s="127"/>
    </row>
    <row r="8" spans="1:1023 1028:2045 2050:4096 4101:5118 5123:6140 6145:8191 8196:9213 9218:11264 11269:12286 12291:13308 13313:15359 15364:16381" s="39" customFormat="1" ht="3" customHeight="1" thickBot="1" x14ac:dyDescent="0.3">
      <c r="A8" s="128"/>
      <c r="B8" s="129"/>
      <c r="C8" s="129"/>
      <c r="D8" s="129"/>
      <c r="E8" s="129"/>
      <c r="F8" s="129"/>
      <c r="G8" s="129"/>
      <c r="H8" s="129"/>
      <c r="I8" s="129"/>
      <c r="J8" s="129"/>
      <c r="K8" s="130"/>
    </row>
    <row r="9" spans="1:1023 1028:2045 2050:4096 4101:5118 5123:6140 6145:8191 8196:9213 9218:11264 11269:12286 12291:13308 13313:15359 15364:16381" s="39" customFormat="1" ht="30.75" customHeight="1" thickBot="1" x14ac:dyDescent="0.3">
      <c r="A9" s="38"/>
      <c r="B9" s="38"/>
      <c r="C9" s="38"/>
      <c r="D9" s="38"/>
      <c r="E9" s="38"/>
      <c r="F9" s="38"/>
      <c r="G9" s="38"/>
      <c r="H9" s="38"/>
      <c r="I9" s="38"/>
      <c r="J9" s="38"/>
      <c r="K9" s="103"/>
    </row>
    <row r="10" spans="1:1023 1028:2045 2050:4096 4101:5118 5123:6140 6145:8191 8196:9213 9218:11264 11269:12286 12291:13308 13313:15359 15364:16381" s="41" customFormat="1" ht="45" x14ac:dyDescent="0.25">
      <c r="A10" s="86" t="s">
        <v>2</v>
      </c>
      <c r="B10" s="87" t="s">
        <v>3</v>
      </c>
      <c r="C10" s="87" t="s">
        <v>4</v>
      </c>
      <c r="D10" s="87" t="s">
        <v>1316</v>
      </c>
      <c r="E10" s="87" t="s">
        <v>1317</v>
      </c>
      <c r="F10" s="88" t="s">
        <v>1319</v>
      </c>
      <c r="G10" s="89" t="s">
        <v>1673</v>
      </c>
      <c r="H10" s="86" t="s">
        <v>1674</v>
      </c>
      <c r="I10" s="87" t="s">
        <v>13</v>
      </c>
      <c r="J10" s="90" t="s">
        <v>14</v>
      </c>
      <c r="K10" s="104" t="s">
        <v>1324</v>
      </c>
      <c r="M10" s="42"/>
      <c r="N10" s="42"/>
      <c r="O10" s="43"/>
      <c r="T10" s="42"/>
      <c r="U10" s="42"/>
      <c r="V10" s="43"/>
      <c r="AA10" s="42"/>
      <c r="AB10" s="42"/>
      <c r="AC10" s="43"/>
      <c r="AH10" s="42"/>
      <c r="AI10" s="42"/>
      <c r="AJ10" s="43"/>
      <c r="AO10" s="42"/>
      <c r="AP10" s="42"/>
      <c r="AQ10" s="43"/>
      <c r="AV10" s="42"/>
      <c r="AW10" s="42"/>
      <c r="AX10" s="43"/>
      <c r="BC10" s="42"/>
      <c r="BD10" s="42"/>
      <c r="BE10" s="43"/>
      <c r="BJ10" s="42"/>
      <c r="BK10" s="42"/>
      <c r="BL10" s="43"/>
      <c r="BQ10" s="42"/>
      <c r="BR10" s="42"/>
      <c r="BS10" s="43"/>
      <c r="BX10" s="42"/>
      <c r="BY10" s="42"/>
      <c r="BZ10" s="43"/>
      <c r="CE10" s="42"/>
      <c r="CF10" s="42"/>
      <c r="CG10" s="43"/>
      <c r="CL10" s="42"/>
      <c r="CM10" s="42"/>
      <c r="CN10" s="43"/>
      <c r="CS10" s="42"/>
      <c r="CT10" s="42"/>
      <c r="CU10" s="43"/>
      <c r="CZ10" s="42"/>
      <c r="DA10" s="42"/>
      <c r="DB10" s="43"/>
      <c r="DG10" s="42"/>
      <c r="DH10" s="42"/>
      <c r="DI10" s="43"/>
      <c r="DN10" s="42"/>
      <c r="DO10" s="42"/>
      <c r="DP10" s="43"/>
      <c r="DU10" s="42"/>
      <c r="DV10" s="42"/>
      <c r="DW10" s="43"/>
      <c r="EB10" s="42"/>
      <c r="EC10" s="42"/>
      <c r="ED10" s="43"/>
      <c r="EI10" s="42"/>
      <c r="EJ10" s="42"/>
      <c r="EK10" s="43"/>
      <c r="EP10" s="42"/>
      <c r="EQ10" s="42"/>
      <c r="ER10" s="43"/>
      <c r="EW10" s="42"/>
      <c r="EX10" s="42"/>
      <c r="EY10" s="43"/>
      <c r="FD10" s="42"/>
      <c r="FE10" s="42"/>
      <c r="FF10" s="43"/>
      <c r="FK10" s="42"/>
      <c r="FL10" s="42"/>
      <c r="FM10" s="43"/>
      <c r="FR10" s="42"/>
      <c r="FS10" s="42"/>
      <c r="FT10" s="43"/>
      <c r="FY10" s="42"/>
      <c r="FZ10" s="42"/>
      <c r="GA10" s="43"/>
      <c r="GF10" s="42"/>
      <c r="GG10" s="42"/>
      <c r="GH10" s="43"/>
      <c r="GM10" s="42"/>
      <c r="GN10" s="42"/>
      <c r="GO10" s="43"/>
      <c r="GT10" s="42"/>
      <c r="GU10" s="42"/>
      <c r="GV10" s="43"/>
      <c r="HA10" s="42"/>
      <c r="HB10" s="42"/>
      <c r="HC10" s="43"/>
      <c r="HH10" s="42"/>
      <c r="HI10" s="42"/>
      <c r="HJ10" s="43"/>
      <c r="HO10" s="42"/>
      <c r="HP10" s="42"/>
      <c r="HQ10" s="43"/>
      <c r="HV10" s="42"/>
      <c r="HW10" s="42"/>
      <c r="HX10" s="43"/>
      <c r="IC10" s="42"/>
      <c r="ID10" s="42"/>
      <c r="IE10" s="43"/>
      <c r="IJ10" s="42"/>
      <c r="IK10" s="42"/>
      <c r="IL10" s="43"/>
      <c r="IQ10" s="42"/>
      <c r="IR10" s="42"/>
      <c r="IS10" s="43"/>
      <c r="IX10" s="42"/>
      <c r="IY10" s="42"/>
      <c r="IZ10" s="43"/>
      <c r="JE10" s="42"/>
      <c r="JF10" s="42"/>
      <c r="JG10" s="43"/>
      <c r="JL10" s="42"/>
      <c r="JM10" s="42"/>
      <c r="JN10" s="43"/>
      <c r="JS10" s="42"/>
      <c r="JT10" s="42"/>
      <c r="JU10" s="43"/>
      <c r="JZ10" s="42"/>
      <c r="KA10" s="42"/>
      <c r="KB10" s="43"/>
      <c r="KG10" s="42"/>
      <c r="KH10" s="42"/>
      <c r="KI10" s="43"/>
      <c r="KN10" s="42"/>
      <c r="KO10" s="42"/>
      <c r="KP10" s="43"/>
      <c r="KU10" s="42"/>
      <c r="KV10" s="42"/>
      <c r="KW10" s="43"/>
      <c r="LB10" s="42"/>
      <c r="LC10" s="42"/>
      <c r="LD10" s="43"/>
      <c r="LI10" s="42"/>
      <c r="LJ10" s="42"/>
      <c r="LK10" s="43"/>
      <c r="LP10" s="42"/>
      <c r="LQ10" s="42"/>
      <c r="LR10" s="43"/>
      <c r="LW10" s="42"/>
      <c r="LX10" s="42"/>
      <c r="LY10" s="43"/>
      <c r="MD10" s="42"/>
      <c r="ME10" s="42"/>
      <c r="MF10" s="43"/>
      <c r="MK10" s="42"/>
      <c r="ML10" s="42"/>
      <c r="MM10" s="43"/>
      <c r="MR10" s="42"/>
      <c r="MS10" s="42"/>
      <c r="MT10" s="43"/>
      <c r="MY10" s="42"/>
      <c r="MZ10" s="42"/>
      <c r="NA10" s="43"/>
      <c r="NF10" s="42"/>
      <c r="NG10" s="42"/>
      <c r="NH10" s="43"/>
      <c r="NM10" s="42"/>
      <c r="NN10" s="42"/>
      <c r="NO10" s="43"/>
      <c r="NT10" s="42"/>
      <c r="NU10" s="42"/>
      <c r="NV10" s="43"/>
      <c r="OA10" s="42"/>
      <c r="OB10" s="42"/>
      <c r="OC10" s="43"/>
      <c r="OH10" s="42"/>
      <c r="OI10" s="42"/>
      <c r="OJ10" s="43"/>
      <c r="OO10" s="42"/>
      <c r="OP10" s="42"/>
      <c r="OQ10" s="43"/>
      <c r="OV10" s="42"/>
      <c r="OW10" s="42"/>
      <c r="OX10" s="43"/>
      <c r="PC10" s="42"/>
      <c r="PD10" s="42"/>
      <c r="PE10" s="43"/>
      <c r="PJ10" s="42"/>
      <c r="PK10" s="42"/>
      <c r="PL10" s="43"/>
      <c r="PQ10" s="42"/>
      <c r="PR10" s="42"/>
      <c r="PS10" s="43"/>
      <c r="PX10" s="42"/>
      <c r="PY10" s="42"/>
      <c r="PZ10" s="43"/>
      <c r="QE10" s="42"/>
      <c r="QF10" s="42"/>
      <c r="QG10" s="43"/>
      <c r="QL10" s="42"/>
      <c r="QM10" s="42"/>
      <c r="QN10" s="43"/>
      <c r="QS10" s="42"/>
      <c r="QT10" s="42"/>
      <c r="QU10" s="43"/>
      <c r="QZ10" s="42"/>
      <c r="RA10" s="42"/>
      <c r="RB10" s="43"/>
      <c r="RG10" s="42"/>
      <c r="RH10" s="42"/>
      <c r="RI10" s="43"/>
      <c r="RN10" s="42"/>
      <c r="RO10" s="42"/>
      <c r="RP10" s="43"/>
      <c r="RU10" s="42"/>
      <c r="RV10" s="42"/>
      <c r="RW10" s="43"/>
      <c r="SB10" s="42"/>
      <c r="SC10" s="42"/>
      <c r="SD10" s="43"/>
      <c r="SI10" s="42"/>
      <c r="SJ10" s="42"/>
      <c r="SK10" s="43"/>
      <c r="SP10" s="42"/>
      <c r="SQ10" s="42"/>
      <c r="SR10" s="43"/>
      <c r="SW10" s="42"/>
      <c r="SX10" s="42"/>
      <c r="SY10" s="43"/>
      <c r="TD10" s="42"/>
      <c r="TE10" s="42"/>
      <c r="TF10" s="43"/>
      <c r="TK10" s="42"/>
      <c r="TL10" s="42"/>
      <c r="TM10" s="43"/>
      <c r="TR10" s="42"/>
      <c r="TS10" s="42"/>
      <c r="TT10" s="43"/>
      <c r="TY10" s="42"/>
      <c r="TZ10" s="42"/>
      <c r="UA10" s="43"/>
      <c r="UF10" s="42"/>
      <c r="UG10" s="42"/>
      <c r="UH10" s="43"/>
      <c r="UM10" s="42"/>
      <c r="UN10" s="42"/>
      <c r="UO10" s="43"/>
      <c r="UT10" s="42"/>
      <c r="UU10" s="42"/>
      <c r="UV10" s="43"/>
      <c r="VA10" s="42"/>
      <c r="VB10" s="42"/>
      <c r="VC10" s="43"/>
      <c r="VH10" s="42"/>
      <c r="VI10" s="42"/>
      <c r="VJ10" s="43"/>
      <c r="VO10" s="42"/>
      <c r="VP10" s="42"/>
      <c r="VQ10" s="43"/>
      <c r="VV10" s="42"/>
      <c r="VW10" s="42"/>
      <c r="VX10" s="43"/>
      <c r="WC10" s="42"/>
      <c r="WD10" s="42"/>
      <c r="WE10" s="43"/>
      <c r="WJ10" s="42"/>
      <c r="WK10" s="42"/>
      <c r="WL10" s="43"/>
      <c r="WQ10" s="42"/>
      <c r="WR10" s="42"/>
      <c r="WS10" s="43"/>
      <c r="WX10" s="42"/>
      <c r="WY10" s="42"/>
      <c r="WZ10" s="43"/>
      <c r="XE10" s="42"/>
      <c r="XF10" s="42"/>
      <c r="XG10" s="43"/>
      <c r="XL10" s="42"/>
      <c r="XM10" s="42"/>
      <c r="XN10" s="43"/>
      <c r="XS10" s="42"/>
      <c r="XT10" s="42"/>
      <c r="XU10" s="43"/>
      <c r="XZ10" s="42"/>
      <c r="YA10" s="42"/>
      <c r="YB10" s="43"/>
      <c r="YG10" s="42"/>
      <c r="YH10" s="42"/>
      <c r="YI10" s="43"/>
      <c r="YN10" s="42"/>
      <c r="YO10" s="42"/>
      <c r="YP10" s="43"/>
      <c r="YU10" s="42"/>
      <c r="YV10" s="42"/>
      <c r="YW10" s="43"/>
      <c r="ZB10" s="42"/>
      <c r="ZC10" s="42"/>
      <c r="ZD10" s="43"/>
      <c r="ZI10" s="42"/>
      <c r="ZJ10" s="42"/>
      <c r="ZK10" s="43"/>
      <c r="ZP10" s="42"/>
      <c r="ZQ10" s="42"/>
      <c r="ZR10" s="43"/>
      <c r="ZW10" s="42"/>
      <c r="ZX10" s="42"/>
      <c r="ZY10" s="43"/>
      <c r="AAD10" s="42"/>
      <c r="AAE10" s="42"/>
      <c r="AAF10" s="43"/>
      <c r="AAK10" s="42"/>
      <c r="AAL10" s="42"/>
      <c r="AAM10" s="43"/>
      <c r="AAR10" s="42"/>
      <c r="AAS10" s="42"/>
      <c r="AAT10" s="43"/>
      <c r="AAY10" s="42"/>
      <c r="AAZ10" s="42"/>
      <c r="ABA10" s="43"/>
      <c r="ABF10" s="42"/>
      <c r="ABG10" s="42"/>
      <c r="ABH10" s="43"/>
      <c r="ABM10" s="42"/>
      <c r="ABN10" s="42"/>
      <c r="ABO10" s="43"/>
      <c r="ABT10" s="42"/>
      <c r="ABU10" s="42"/>
      <c r="ABV10" s="43"/>
      <c r="ACA10" s="42"/>
      <c r="ACB10" s="42"/>
      <c r="ACC10" s="43"/>
      <c r="ACH10" s="42"/>
      <c r="ACI10" s="42"/>
      <c r="ACJ10" s="43"/>
      <c r="ACO10" s="42"/>
      <c r="ACP10" s="42"/>
      <c r="ACQ10" s="43"/>
      <c r="ACV10" s="42"/>
      <c r="ACW10" s="42"/>
      <c r="ACX10" s="43"/>
      <c r="ADC10" s="42"/>
      <c r="ADD10" s="42"/>
      <c r="ADE10" s="43"/>
      <c r="ADJ10" s="42"/>
      <c r="ADK10" s="42"/>
      <c r="ADL10" s="43"/>
      <c r="ADQ10" s="42"/>
      <c r="ADR10" s="42"/>
      <c r="ADS10" s="43"/>
      <c r="ADX10" s="42"/>
      <c r="ADY10" s="42"/>
      <c r="ADZ10" s="43"/>
      <c r="AEE10" s="42"/>
      <c r="AEF10" s="42"/>
      <c r="AEG10" s="43"/>
      <c r="AEL10" s="42"/>
      <c r="AEM10" s="42"/>
      <c r="AEN10" s="43"/>
      <c r="AES10" s="42"/>
      <c r="AET10" s="42"/>
      <c r="AEU10" s="43"/>
      <c r="AEZ10" s="42"/>
      <c r="AFA10" s="42"/>
      <c r="AFB10" s="43"/>
      <c r="AFG10" s="42"/>
      <c r="AFH10" s="42"/>
      <c r="AFI10" s="43"/>
      <c r="AFN10" s="42"/>
      <c r="AFO10" s="42"/>
      <c r="AFP10" s="43"/>
      <c r="AFU10" s="42"/>
      <c r="AFV10" s="42"/>
      <c r="AFW10" s="43"/>
      <c r="AGB10" s="42"/>
      <c r="AGC10" s="42"/>
      <c r="AGD10" s="43"/>
      <c r="AGI10" s="42"/>
      <c r="AGJ10" s="42"/>
      <c r="AGK10" s="43"/>
      <c r="AGP10" s="42"/>
      <c r="AGQ10" s="42"/>
      <c r="AGR10" s="43"/>
      <c r="AGW10" s="42"/>
      <c r="AGX10" s="42"/>
      <c r="AGY10" s="43"/>
      <c r="AHD10" s="42"/>
      <c r="AHE10" s="42"/>
      <c r="AHF10" s="43"/>
      <c r="AHK10" s="42"/>
      <c r="AHL10" s="42"/>
      <c r="AHM10" s="43"/>
      <c r="AHR10" s="42"/>
      <c r="AHS10" s="42"/>
      <c r="AHT10" s="43"/>
      <c r="AHY10" s="42"/>
      <c r="AHZ10" s="42"/>
      <c r="AIA10" s="43"/>
      <c r="AIF10" s="42"/>
      <c r="AIG10" s="42"/>
      <c r="AIH10" s="43"/>
      <c r="AIM10" s="42"/>
      <c r="AIN10" s="42"/>
      <c r="AIO10" s="43"/>
      <c r="AIT10" s="42"/>
      <c r="AIU10" s="42"/>
      <c r="AIV10" s="43"/>
      <c r="AJA10" s="42"/>
      <c r="AJB10" s="42"/>
      <c r="AJC10" s="43"/>
      <c r="AJH10" s="42"/>
      <c r="AJI10" s="42"/>
      <c r="AJJ10" s="43"/>
      <c r="AJO10" s="42"/>
      <c r="AJP10" s="42"/>
      <c r="AJQ10" s="43"/>
      <c r="AJV10" s="42"/>
      <c r="AJW10" s="42"/>
      <c r="AJX10" s="43"/>
      <c r="AKC10" s="42"/>
      <c r="AKD10" s="42"/>
      <c r="AKE10" s="43"/>
      <c r="AKJ10" s="42"/>
      <c r="AKK10" s="42"/>
      <c r="AKL10" s="43"/>
      <c r="AKQ10" s="42"/>
      <c r="AKR10" s="42"/>
      <c r="AKS10" s="43"/>
      <c r="AKX10" s="42"/>
      <c r="AKY10" s="42"/>
      <c r="AKZ10" s="43"/>
      <c r="ALE10" s="42"/>
      <c r="ALF10" s="42"/>
      <c r="ALG10" s="43"/>
      <c r="ALL10" s="42"/>
      <c r="ALM10" s="42"/>
      <c r="ALN10" s="43"/>
      <c r="ALS10" s="42"/>
      <c r="ALT10" s="42"/>
      <c r="ALU10" s="43"/>
      <c r="ALZ10" s="42"/>
      <c r="AMA10" s="42"/>
      <c r="AMB10" s="43"/>
      <c r="AMG10" s="42"/>
      <c r="AMH10" s="42"/>
      <c r="AMI10" s="43"/>
      <c r="AMN10" s="42"/>
      <c r="AMO10" s="42"/>
      <c r="AMP10" s="43"/>
      <c r="AMU10" s="42"/>
      <c r="AMV10" s="42"/>
      <c r="AMW10" s="43"/>
      <c r="ANB10" s="42"/>
      <c r="ANC10" s="42"/>
      <c r="AND10" s="43"/>
      <c r="ANI10" s="42"/>
      <c r="ANJ10" s="42"/>
      <c r="ANK10" s="43"/>
      <c r="ANP10" s="42"/>
      <c r="ANQ10" s="42"/>
      <c r="ANR10" s="43"/>
      <c r="ANW10" s="42"/>
      <c r="ANX10" s="42"/>
      <c r="ANY10" s="43"/>
      <c r="AOD10" s="42"/>
      <c r="AOE10" s="42"/>
      <c r="AOF10" s="43"/>
      <c r="AOK10" s="42"/>
      <c r="AOL10" s="42"/>
      <c r="AOM10" s="43"/>
      <c r="AOR10" s="42"/>
      <c r="AOS10" s="42"/>
      <c r="AOT10" s="43"/>
      <c r="AOY10" s="42"/>
      <c r="AOZ10" s="42"/>
      <c r="APA10" s="43"/>
      <c r="APF10" s="42"/>
      <c r="APG10" s="42"/>
      <c r="APH10" s="43"/>
      <c r="APM10" s="42"/>
      <c r="APN10" s="42"/>
      <c r="APO10" s="43"/>
      <c r="APT10" s="42"/>
      <c r="APU10" s="42"/>
      <c r="APV10" s="43"/>
      <c r="AQA10" s="42"/>
      <c r="AQB10" s="42"/>
      <c r="AQC10" s="43"/>
      <c r="AQH10" s="42"/>
      <c r="AQI10" s="42"/>
      <c r="AQJ10" s="43"/>
      <c r="AQO10" s="42"/>
      <c r="AQP10" s="42"/>
      <c r="AQQ10" s="43"/>
      <c r="AQV10" s="42"/>
      <c r="AQW10" s="42"/>
      <c r="AQX10" s="43"/>
      <c r="ARC10" s="42"/>
      <c r="ARD10" s="42"/>
      <c r="ARE10" s="43"/>
      <c r="ARJ10" s="42"/>
      <c r="ARK10" s="42"/>
      <c r="ARL10" s="43"/>
      <c r="ARQ10" s="42"/>
      <c r="ARR10" s="42"/>
      <c r="ARS10" s="43"/>
      <c r="ARX10" s="42"/>
      <c r="ARY10" s="42"/>
      <c r="ARZ10" s="43"/>
      <c r="ASE10" s="42"/>
      <c r="ASF10" s="42"/>
      <c r="ASG10" s="43"/>
      <c r="ASL10" s="42"/>
      <c r="ASM10" s="42"/>
      <c r="ASN10" s="43"/>
      <c r="ASS10" s="42"/>
      <c r="AST10" s="42"/>
      <c r="ASU10" s="43"/>
      <c r="ASZ10" s="42"/>
      <c r="ATA10" s="42"/>
      <c r="ATB10" s="43"/>
      <c r="ATG10" s="42"/>
      <c r="ATH10" s="42"/>
      <c r="ATI10" s="43"/>
      <c r="ATN10" s="42"/>
      <c r="ATO10" s="42"/>
      <c r="ATP10" s="43"/>
      <c r="ATU10" s="42"/>
      <c r="ATV10" s="42"/>
      <c r="ATW10" s="43"/>
      <c r="AUB10" s="42"/>
      <c r="AUC10" s="42"/>
      <c r="AUD10" s="43"/>
      <c r="AUI10" s="42"/>
      <c r="AUJ10" s="42"/>
      <c r="AUK10" s="43"/>
      <c r="AUP10" s="42"/>
      <c r="AUQ10" s="42"/>
      <c r="AUR10" s="43"/>
      <c r="AUW10" s="42"/>
      <c r="AUX10" s="42"/>
      <c r="AUY10" s="43"/>
      <c r="AVD10" s="42"/>
      <c r="AVE10" s="42"/>
      <c r="AVF10" s="43"/>
      <c r="AVK10" s="42"/>
      <c r="AVL10" s="42"/>
      <c r="AVM10" s="43"/>
      <c r="AVR10" s="42"/>
      <c r="AVS10" s="42"/>
      <c r="AVT10" s="43"/>
      <c r="AVY10" s="42"/>
      <c r="AVZ10" s="42"/>
      <c r="AWA10" s="43"/>
      <c r="AWF10" s="42"/>
      <c r="AWG10" s="42"/>
      <c r="AWH10" s="43"/>
      <c r="AWM10" s="42"/>
      <c r="AWN10" s="42"/>
      <c r="AWO10" s="43"/>
      <c r="AWT10" s="42"/>
      <c r="AWU10" s="42"/>
      <c r="AWV10" s="43"/>
      <c r="AXA10" s="42"/>
      <c r="AXB10" s="42"/>
      <c r="AXC10" s="43"/>
      <c r="AXH10" s="42"/>
      <c r="AXI10" s="42"/>
      <c r="AXJ10" s="43"/>
      <c r="AXO10" s="42"/>
      <c r="AXP10" s="42"/>
      <c r="AXQ10" s="43"/>
      <c r="AXV10" s="42"/>
      <c r="AXW10" s="42"/>
      <c r="AXX10" s="43"/>
      <c r="AYC10" s="42"/>
      <c r="AYD10" s="42"/>
      <c r="AYE10" s="43"/>
      <c r="AYJ10" s="42"/>
      <c r="AYK10" s="42"/>
      <c r="AYL10" s="43"/>
      <c r="AYQ10" s="42"/>
      <c r="AYR10" s="42"/>
      <c r="AYS10" s="43"/>
      <c r="AYX10" s="42"/>
      <c r="AYY10" s="42"/>
      <c r="AYZ10" s="43"/>
      <c r="AZE10" s="42"/>
      <c r="AZF10" s="42"/>
      <c r="AZG10" s="43"/>
      <c r="AZL10" s="42"/>
      <c r="AZM10" s="42"/>
      <c r="AZN10" s="43"/>
      <c r="AZS10" s="42"/>
      <c r="AZT10" s="42"/>
      <c r="AZU10" s="43"/>
      <c r="AZZ10" s="42"/>
      <c r="BAA10" s="42"/>
      <c r="BAB10" s="43"/>
      <c r="BAG10" s="42"/>
      <c r="BAH10" s="42"/>
      <c r="BAI10" s="43"/>
      <c r="BAN10" s="42"/>
      <c r="BAO10" s="42"/>
      <c r="BAP10" s="43"/>
      <c r="BAU10" s="42"/>
      <c r="BAV10" s="42"/>
      <c r="BAW10" s="43"/>
      <c r="BBB10" s="42"/>
      <c r="BBC10" s="42"/>
      <c r="BBD10" s="43"/>
      <c r="BBI10" s="42"/>
      <c r="BBJ10" s="42"/>
      <c r="BBK10" s="43"/>
      <c r="BBP10" s="42"/>
      <c r="BBQ10" s="42"/>
      <c r="BBR10" s="43"/>
      <c r="BBW10" s="42"/>
      <c r="BBX10" s="42"/>
      <c r="BBY10" s="43"/>
      <c r="BCD10" s="42"/>
      <c r="BCE10" s="42"/>
      <c r="BCF10" s="43"/>
      <c r="BCK10" s="42"/>
      <c r="BCL10" s="42"/>
      <c r="BCM10" s="43"/>
      <c r="BCR10" s="42"/>
      <c r="BCS10" s="42"/>
      <c r="BCT10" s="43"/>
      <c r="BCY10" s="42"/>
      <c r="BCZ10" s="42"/>
      <c r="BDA10" s="43"/>
      <c r="BDF10" s="42"/>
      <c r="BDG10" s="42"/>
      <c r="BDH10" s="43"/>
      <c r="BDM10" s="42"/>
      <c r="BDN10" s="42"/>
      <c r="BDO10" s="43"/>
      <c r="BDT10" s="42"/>
      <c r="BDU10" s="42"/>
      <c r="BDV10" s="43"/>
      <c r="BEA10" s="42"/>
      <c r="BEB10" s="42"/>
      <c r="BEC10" s="43"/>
      <c r="BEH10" s="42"/>
      <c r="BEI10" s="42"/>
      <c r="BEJ10" s="43"/>
      <c r="BEO10" s="42"/>
      <c r="BEP10" s="42"/>
      <c r="BEQ10" s="43"/>
      <c r="BEV10" s="42"/>
      <c r="BEW10" s="42"/>
      <c r="BEX10" s="43"/>
      <c r="BFC10" s="42"/>
      <c r="BFD10" s="42"/>
      <c r="BFE10" s="43"/>
      <c r="BFJ10" s="42"/>
      <c r="BFK10" s="42"/>
      <c r="BFL10" s="43"/>
      <c r="BFQ10" s="42"/>
      <c r="BFR10" s="42"/>
      <c r="BFS10" s="43"/>
      <c r="BFX10" s="42"/>
      <c r="BFY10" s="42"/>
      <c r="BFZ10" s="43"/>
      <c r="BGE10" s="42"/>
      <c r="BGF10" s="42"/>
      <c r="BGG10" s="43"/>
      <c r="BGL10" s="42"/>
      <c r="BGM10" s="42"/>
      <c r="BGN10" s="43"/>
      <c r="BGS10" s="42"/>
      <c r="BGT10" s="42"/>
      <c r="BGU10" s="43"/>
      <c r="BGZ10" s="42"/>
      <c r="BHA10" s="42"/>
      <c r="BHB10" s="43"/>
      <c r="BHG10" s="42"/>
      <c r="BHH10" s="42"/>
      <c r="BHI10" s="43"/>
      <c r="BHN10" s="42"/>
      <c r="BHO10" s="42"/>
      <c r="BHP10" s="43"/>
      <c r="BHU10" s="42"/>
      <c r="BHV10" s="42"/>
      <c r="BHW10" s="43"/>
      <c r="BIB10" s="42"/>
      <c r="BIC10" s="42"/>
      <c r="BID10" s="43"/>
      <c r="BII10" s="42"/>
      <c r="BIJ10" s="42"/>
      <c r="BIK10" s="43"/>
      <c r="BIP10" s="42"/>
      <c r="BIQ10" s="42"/>
      <c r="BIR10" s="43"/>
      <c r="BIW10" s="42"/>
      <c r="BIX10" s="42"/>
      <c r="BIY10" s="43"/>
      <c r="BJD10" s="42"/>
      <c r="BJE10" s="42"/>
      <c r="BJF10" s="43"/>
      <c r="BJK10" s="42"/>
      <c r="BJL10" s="42"/>
      <c r="BJM10" s="43"/>
      <c r="BJR10" s="42"/>
      <c r="BJS10" s="42"/>
      <c r="BJT10" s="43"/>
      <c r="BJY10" s="42"/>
      <c r="BJZ10" s="42"/>
      <c r="BKA10" s="43"/>
      <c r="BKF10" s="42"/>
      <c r="BKG10" s="42"/>
      <c r="BKH10" s="43"/>
      <c r="BKM10" s="42"/>
      <c r="BKN10" s="42"/>
      <c r="BKO10" s="43"/>
      <c r="BKT10" s="42"/>
      <c r="BKU10" s="42"/>
      <c r="BKV10" s="43"/>
      <c r="BLA10" s="42"/>
      <c r="BLB10" s="42"/>
      <c r="BLC10" s="43"/>
      <c r="BLH10" s="42"/>
      <c r="BLI10" s="42"/>
      <c r="BLJ10" s="43"/>
      <c r="BLO10" s="42"/>
      <c r="BLP10" s="42"/>
      <c r="BLQ10" s="43"/>
      <c r="BLV10" s="42"/>
      <c r="BLW10" s="42"/>
      <c r="BLX10" s="43"/>
      <c r="BMC10" s="42"/>
      <c r="BMD10" s="42"/>
      <c r="BME10" s="43"/>
      <c r="BMJ10" s="42"/>
      <c r="BMK10" s="42"/>
      <c r="BML10" s="43"/>
      <c r="BMQ10" s="42"/>
      <c r="BMR10" s="42"/>
      <c r="BMS10" s="43"/>
      <c r="BMX10" s="42"/>
      <c r="BMY10" s="42"/>
      <c r="BMZ10" s="43"/>
      <c r="BNE10" s="42"/>
      <c r="BNF10" s="42"/>
      <c r="BNG10" s="43"/>
      <c r="BNL10" s="42"/>
      <c r="BNM10" s="42"/>
      <c r="BNN10" s="43"/>
      <c r="BNS10" s="42"/>
      <c r="BNT10" s="42"/>
      <c r="BNU10" s="43"/>
      <c r="BNZ10" s="42"/>
      <c r="BOA10" s="42"/>
      <c r="BOB10" s="43"/>
      <c r="BOG10" s="42"/>
      <c r="BOH10" s="42"/>
      <c r="BOI10" s="43"/>
      <c r="BON10" s="42"/>
      <c r="BOO10" s="42"/>
      <c r="BOP10" s="43"/>
      <c r="BOU10" s="42"/>
      <c r="BOV10" s="42"/>
      <c r="BOW10" s="43"/>
      <c r="BPB10" s="42"/>
      <c r="BPC10" s="42"/>
      <c r="BPD10" s="43"/>
      <c r="BPI10" s="42"/>
      <c r="BPJ10" s="42"/>
      <c r="BPK10" s="43"/>
      <c r="BPP10" s="42"/>
      <c r="BPQ10" s="42"/>
      <c r="BPR10" s="43"/>
      <c r="BPW10" s="42"/>
      <c r="BPX10" s="42"/>
      <c r="BPY10" s="43"/>
      <c r="BQD10" s="42"/>
      <c r="BQE10" s="42"/>
      <c r="BQF10" s="43"/>
      <c r="BQK10" s="42"/>
      <c r="BQL10" s="42"/>
      <c r="BQM10" s="43"/>
      <c r="BQR10" s="42"/>
      <c r="BQS10" s="42"/>
      <c r="BQT10" s="43"/>
      <c r="BQY10" s="42"/>
      <c r="BQZ10" s="42"/>
      <c r="BRA10" s="43"/>
      <c r="BRF10" s="42"/>
      <c r="BRG10" s="42"/>
      <c r="BRH10" s="43"/>
      <c r="BRM10" s="42"/>
      <c r="BRN10" s="42"/>
      <c r="BRO10" s="43"/>
      <c r="BRT10" s="42"/>
      <c r="BRU10" s="42"/>
      <c r="BRV10" s="43"/>
      <c r="BSA10" s="42"/>
      <c r="BSB10" s="42"/>
      <c r="BSC10" s="43"/>
      <c r="BSH10" s="42"/>
      <c r="BSI10" s="42"/>
      <c r="BSJ10" s="43"/>
      <c r="BSO10" s="42"/>
      <c r="BSP10" s="42"/>
      <c r="BSQ10" s="43"/>
      <c r="BSV10" s="42"/>
      <c r="BSW10" s="42"/>
      <c r="BSX10" s="43"/>
      <c r="BTC10" s="42"/>
      <c r="BTD10" s="42"/>
      <c r="BTE10" s="43"/>
      <c r="BTJ10" s="42"/>
      <c r="BTK10" s="42"/>
      <c r="BTL10" s="43"/>
      <c r="BTQ10" s="42"/>
      <c r="BTR10" s="42"/>
      <c r="BTS10" s="43"/>
      <c r="BTX10" s="42"/>
      <c r="BTY10" s="42"/>
      <c r="BTZ10" s="43"/>
      <c r="BUE10" s="42"/>
      <c r="BUF10" s="42"/>
      <c r="BUG10" s="43"/>
      <c r="BUL10" s="42"/>
      <c r="BUM10" s="42"/>
      <c r="BUN10" s="43"/>
      <c r="BUS10" s="42"/>
      <c r="BUT10" s="42"/>
      <c r="BUU10" s="43"/>
      <c r="BUZ10" s="42"/>
      <c r="BVA10" s="42"/>
      <c r="BVB10" s="43"/>
      <c r="BVG10" s="42"/>
      <c r="BVH10" s="42"/>
      <c r="BVI10" s="43"/>
      <c r="BVN10" s="42"/>
      <c r="BVO10" s="42"/>
      <c r="BVP10" s="43"/>
      <c r="BVU10" s="42"/>
      <c r="BVV10" s="42"/>
      <c r="BVW10" s="43"/>
      <c r="BWB10" s="42"/>
      <c r="BWC10" s="42"/>
      <c r="BWD10" s="43"/>
      <c r="BWI10" s="42"/>
      <c r="BWJ10" s="42"/>
      <c r="BWK10" s="43"/>
      <c r="BWP10" s="42"/>
      <c r="BWQ10" s="42"/>
      <c r="BWR10" s="43"/>
      <c r="BWW10" s="42"/>
      <c r="BWX10" s="42"/>
      <c r="BWY10" s="43"/>
      <c r="BXD10" s="42"/>
      <c r="BXE10" s="42"/>
      <c r="BXF10" s="43"/>
      <c r="BXK10" s="42"/>
      <c r="BXL10" s="42"/>
      <c r="BXM10" s="43"/>
      <c r="BXR10" s="42"/>
      <c r="BXS10" s="42"/>
      <c r="BXT10" s="43"/>
      <c r="BXY10" s="42"/>
      <c r="BXZ10" s="42"/>
      <c r="BYA10" s="43"/>
      <c r="BYF10" s="42"/>
      <c r="BYG10" s="42"/>
      <c r="BYH10" s="43"/>
      <c r="BYM10" s="42"/>
      <c r="BYN10" s="42"/>
      <c r="BYO10" s="43"/>
      <c r="BYT10" s="42"/>
      <c r="BYU10" s="42"/>
      <c r="BYV10" s="43"/>
      <c r="BZA10" s="42"/>
      <c r="BZB10" s="42"/>
      <c r="BZC10" s="43"/>
      <c r="BZH10" s="42"/>
      <c r="BZI10" s="42"/>
      <c r="BZJ10" s="43"/>
      <c r="BZO10" s="42"/>
      <c r="BZP10" s="42"/>
      <c r="BZQ10" s="43"/>
      <c r="BZV10" s="42"/>
      <c r="BZW10" s="42"/>
      <c r="BZX10" s="43"/>
      <c r="CAC10" s="42"/>
      <c r="CAD10" s="42"/>
      <c r="CAE10" s="43"/>
      <c r="CAJ10" s="42"/>
      <c r="CAK10" s="42"/>
      <c r="CAL10" s="43"/>
      <c r="CAQ10" s="42"/>
      <c r="CAR10" s="42"/>
      <c r="CAS10" s="43"/>
      <c r="CAX10" s="42"/>
      <c r="CAY10" s="42"/>
      <c r="CAZ10" s="43"/>
      <c r="CBE10" s="42"/>
      <c r="CBF10" s="42"/>
      <c r="CBG10" s="43"/>
      <c r="CBL10" s="42"/>
      <c r="CBM10" s="42"/>
      <c r="CBN10" s="43"/>
      <c r="CBS10" s="42"/>
      <c r="CBT10" s="42"/>
      <c r="CBU10" s="43"/>
      <c r="CBZ10" s="42"/>
      <c r="CCA10" s="42"/>
      <c r="CCB10" s="43"/>
      <c r="CCG10" s="42"/>
      <c r="CCH10" s="42"/>
      <c r="CCI10" s="43"/>
      <c r="CCN10" s="42"/>
      <c r="CCO10" s="42"/>
      <c r="CCP10" s="43"/>
      <c r="CCU10" s="42"/>
      <c r="CCV10" s="42"/>
      <c r="CCW10" s="43"/>
      <c r="CDB10" s="42"/>
      <c r="CDC10" s="42"/>
      <c r="CDD10" s="43"/>
      <c r="CDI10" s="42"/>
      <c r="CDJ10" s="42"/>
      <c r="CDK10" s="43"/>
      <c r="CDP10" s="42"/>
      <c r="CDQ10" s="42"/>
      <c r="CDR10" s="43"/>
      <c r="CDW10" s="42"/>
      <c r="CDX10" s="42"/>
      <c r="CDY10" s="43"/>
      <c r="CED10" s="42"/>
      <c r="CEE10" s="42"/>
      <c r="CEF10" s="43"/>
      <c r="CEK10" s="42"/>
      <c r="CEL10" s="42"/>
      <c r="CEM10" s="43"/>
      <c r="CER10" s="42"/>
      <c r="CES10" s="42"/>
      <c r="CET10" s="43"/>
      <c r="CEY10" s="42"/>
      <c r="CEZ10" s="42"/>
      <c r="CFA10" s="43"/>
      <c r="CFF10" s="42"/>
      <c r="CFG10" s="42"/>
      <c r="CFH10" s="43"/>
      <c r="CFM10" s="42"/>
      <c r="CFN10" s="42"/>
      <c r="CFO10" s="43"/>
      <c r="CFT10" s="42"/>
      <c r="CFU10" s="42"/>
      <c r="CFV10" s="43"/>
      <c r="CGA10" s="42"/>
      <c r="CGB10" s="42"/>
      <c r="CGC10" s="43"/>
      <c r="CGH10" s="42"/>
      <c r="CGI10" s="42"/>
      <c r="CGJ10" s="43"/>
      <c r="CGO10" s="42"/>
      <c r="CGP10" s="42"/>
      <c r="CGQ10" s="43"/>
      <c r="CGV10" s="42"/>
      <c r="CGW10" s="42"/>
      <c r="CGX10" s="43"/>
      <c r="CHC10" s="42"/>
      <c r="CHD10" s="42"/>
      <c r="CHE10" s="43"/>
      <c r="CHJ10" s="42"/>
      <c r="CHK10" s="42"/>
      <c r="CHL10" s="43"/>
      <c r="CHQ10" s="42"/>
      <c r="CHR10" s="42"/>
      <c r="CHS10" s="43"/>
      <c r="CHX10" s="42"/>
      <c r="CHY10" s="42"/>
      <c r="CHZ10" s="43"/>
      <c r="CIE10" s="42"/>
      <c r="CIF10" s="42"/>
      <c r="CIG10" s="43"/>
      <c r="CIL10" s="42"/>
      <c r="CIM10" s="42"/>
      <c r="CIN10" s="43"/>
      <c r="CIS10" s="42"/>
      <c r="CIT10" s="42"/>
      <c r="CIU10" s="43"/>
      <c r="CIZ10" s="42"/>
      <c r="CJA10" s="42"/>
      <c r="CJB10" s="43"/>
      <c r="CJG10" s="42"/>
      <c r="CJH10" s="42"/>
      <c r="CJI10" s="43"/>
      <c r="CJN10" s="42"/>
      <c r="CJO10" s="42"/>
      <c r="CJP10" s="43"/>
      <c r="CJU10" s="42"/>
      <c r="CJV10" s="42"/>
      <c r="CJW10" s="43"/>
      <c r="CKB10" s="42"/>
      <c r="CKC10" s="42"/>
      <c r="CKD10" s="43"/>
      <c r="CKI10" s="42"/>
      <c r="CKJ10" s="42"/>
      <c r="CKK10" s="43"/>
      <c r="CKP10" s="42"/>
      <c r="CKQ10" s="42"/>
      <c r="CKR10" s="43"/>
      <c r="CKW10" s="42"/>
      <c r="CKX10" s="42"/>
      <c r="CKY10" s="43"/>
      <c r="CLD10" s="42"/>
      <c r="CLE10" s="42"/>
      <c r="CLF10" s="43"/>
      <c r="CLK10" s="42"/>
      <c r="CLL10" s="42"/>
      <c r="CLM10" s="43"/>
      <c r="CLR10" s="42"/>
      <c r="CLS10" s="42"/>
      <c r="CLT10" s="43"/>
      <c r="CLY10" s="42"/>
      <c r="CLZ10" s="42"/>
      <c r="CMA10" s="43"/>
      <c r="CMF10" s="42"/>
      <c r="CMG10" s="42"/>
      <c r="CMH10" s="43"/>
      <c r="CMM10" s="42"/>
      <c r="CMN10" s="42"/>
      <c r="CMO10" s="43"/>
      <c r="CMT10" s="42"/>
      <c r="CMU10" s="42"/>
      <c r="CMV10" s="43"/>
      <c r="CNA10" s="42"/>
      <c r="CNB10" s="42"/>
      <c r="CNC10" s="43"/>
      <c r="CNH10" s="42"/>
      <c r="CNI10" s="42"/>
      <c r="CNJ10" s="43"/>
      <c r="CNO10" s="42"/>
      <c r="CNP10" s="42"/>
      <c r="CNQ10" s="43"/>
      <c r="CNV10" s="42"/>
      <c r="CNW10" s="42"/>
      <c r="CNX10" s="43"/>
      <c r="COC10" s="42"/>
      <c r="COD10" s="42"/>
      <c r="COE10" s="43"/>
      <c r="COJ10" s="42"/>
      <c r="COK10" s="42"/>
      <c r="COL10" s="43"/>
      <c r="COQ10" s="42"/>
      <c r="COR10" s="42"/>
      <c r="COS10" s="43"/>
      <c r="COX10" s="42"/>
      <c r="COY10" s="42"/>
      <c r="COZ10" s="43"/>
      <c r="CPE10" s="42"/>
      <c r="CPF10" s="42"/>
      <c r="CPG10" s="43"/>
      <c r="CPL10" s="42"/>
      <c r="CPM10" s="42"/>
      <c r="CPN10" s="43"/>
      <c r="CPS10" s="42"/>
      <c r="CPT10" s="42"/>
      <c r="CPU10" s="43"/>
      <c r="CPZ10" s="42"/>
      <c r="CQA10" s="42"/>
      <c r="CQB10" s="43"/>
      <c r="CQG10" s="42"/>
      <c r="CQH10" s="42"/>
      <c r="CQI10" s="43"/>
      <c r="CQN10" s="42"/>
      <c r="CQO10" s="42"/>
      <c r="CQP10" s="43"/>
      <c r="CQU10" s="42"/>
      <c r="CQV10" s="42"/>
      <c r="CQW10" s="43"/>
      <c r="CRB10" s="42"/>
      <c r="CRC10" s="42"/>
      <c r="CRD10" s="43"/>
      <c r="CRI10" s="42"/>
      <c r="CRJ10" s="42"/>
      <c r="CRK10" s="43"/>
      <c r="CRP10" s="42"/>
      <c r="CRQ10" s="42"/>
      <c r="CRR10" s="43"/>
      <c r="CRW10" s="42"/>
      <c r="CRX10" s="42"/>
      <c r="CRY10" s="43"/>
      <c r="CSD10" s="42"/>
      <c r="CSE10" s="42"/>
      <c r="CSF10" s="43"/>
      <c r="CSK10" s="42"/>
      <c r="CSL10" s="42"/>
      <c r="CSM10" s="43"/>
      <c r="CSR10" s="42"/>
      <c r="CSS10" s="42"/>
      <c r="CST10" s="43"/>
      <c r="CSY10" s="42"/>
      <c r="CSZ10" s="42"/>
      <c r="CTA10" s="43"/>
      <c r="CTF10" s="42"/>
      <c r="CTG10" s="42"/>
      <c r="CTH10" s="43"/>
      <c r="CTM10" s="42"/>
      <c r="CTN10" s="42"/>
      <c r="CTO10" s="43"/>
      <c r="CTT10" s="42"/>
      <c r="CTU10" s="42"/>
      <c r="CTV10" s="43"/>
      <c r="CUA10" s="42"/>
      <c r="CUB10" s="42"/>
      <c r="CUC10" s="43"/>
      <c r="CUH10" s="42"/>
      <c r="CUI10" s="42"/>
      <c r="CUJ10" s="43"/>
      <c r="CUO10" s="42"/>
      <c r="CUP10" s="42"/>
      <c r="CUQ10" s="43"/>
      <c r="CUV10" s="42"/>
      <c r="CUW10" s="42"/>
      <c r="CUX10" s="43"/>
      <c r="CVC10" s="42"/>
      <c r="CVD10" s="42"/>
      <c r="CVE10" s="43"/>
      <c r="CVJ10" s="42"/>
      <c r="CVK10" s="42"/>
      <c r="CVL10" s="43"/>
      <c r="CVQ10" s="42"/>
      <c r="CVR10" s="42"/>
      <c r="CVS10" s="43"/>
      <c r="CVX10" s="42"/>
      <c r="CVY10" s="42"/>
      <c r="CVZ10" s="43"/>
      <c r="CWE10" s="42"/>
      <c r="CWF10" s="42"/>
      <c r="CWG10" s="43"/>
      <c r="CWL10" s="42"/>
      <c r="CWM10" s="42"/>
      <c r="CWN10" s="43"/>
      <c r="CWS10" s="42"/>
      <c r="CWT10" s="42"/>
      <c r="CWU10" s="43"/>
      <c r="CWZ10" s="42"/>
      <c r="CXA10" s="42"/>
      <c r="CXB10" s="43"/>
      <c r="CXG10" s="42"/>
      <c r="CXH10" s="42"/>
      <c r="CXI10" s="43"/>
      <c r="CXN10" s="42"/>
      <c r="CXO10" s="42"/>
      <c r="CXP10" s="43"/>
      <c r="CXU10" s="42"/>
      <c r="CXV10" s="42"/>
      <c r="CXW10" s="43"/>
      <c r="CYB10" s="42"/>
      <c r="CYC10" s="42"/>
      <c r="CYD10" s="43"/>
      <c r="CYI10" s="42"/>
      <c r="CYJ10" s="42"/>
      <c r="CYK10" s="43"/>
      <c r="CYP10" s="42"/>
      <c r="CYQ10" s="42"/>
      <c r="CYR10" s="43"/>
      <c r="CYW10" s="42"/>
      <c r="CYX10" s="42"/>
      <c r="CYY10" s="43"/>
      <c r="CZD10" s="42"/>
      <c r="CZE10" s="42"/>
      <c r="CZF10" s="43"/>
      <c r="CZK10" s="42"/>
      <c r="CZL10" s="42"/>
      <c r="CZM10" s="43"/>
      <c r="CZR10" s="42"/>
      <c r="CZS10" s="42"/>
      <c r="CZT10" s="43"/>
      <c r="CZY10" s="42"/>
      <c r="CZZ10" s="42"/>
      <c r="DAA10" s="43"/>
      <c r="DAF10" s="42"/>
      <c r="DAG10" s="42"/>
      <c r="DAH10" s="43"/>
      <c r="DAM10" s="42"/>
      <c r="DAN10" s="42"/>
      <c r="DAO10" s="43"/>
      <c r="DAT10" s="42"/>
      <c r="DAU10" s="42"/>
      <c r="DAV10" s="43"/>
      <c r="DBA10" s="42"/>
      <c r="DBB10" s="42"/>
      <c r="DBC10" s="43"/>
      <c r="DBH10" s="42"/>
      <c r="DBI10" s="42"/>
      <c r="DBJ10" s="43"/>
      <c r="DBO10" s="42"/>
      <c r="DBP10" s="42"/>
      <c r="DBQ10" s="43"/>
      <c r="DBV10" s="42"/>
      <c r="DBW10" s="42"/>
      <c r="DBX10" s="43"/>
      <c r="DCC10" s="42"/>
      <c r="DCD10" s="42"/>
      <c r="DCE10" s="43"/>
      <c r="DCJ10" s="42"/>
      <c r="DCK10" s="42"/>
      <c r="DCL10" s="43"/>
      <c r="DCQ10" s="42"/>
      <c r="DCR10" s="42"/>
      <c r="DCS10" s="43"/>
      <c r="DCX10" s="42"/>
      <c r="DCY10" s="42"/>
      <c r="DCZ10" s="43"/>
      <c r="DDE10" s="42"/>
      <c r="DDF10" s="42"/>
      <c r="DDG10" s="43"/>
      <c r="DDL10" s="42"/>
      <c r="DDM10" s="42"/>
      <c r="DDN10" s="43"/>
      <c r="DDS10" s="42"/>
      <c r="DDT10" s="42"/>
      <c r="DDU10" s="43"/>
      <c r="DDZ10" s="42"/>
      <c r="DEA10" s="42"/>
      <c r="DEB10" s="43"/>
      <c r="DEG10" s="42"/>
      <c r="DEH10" s="42"/>
      <c r="DEI10" s="43"/>
      <c r="DEN10" s="42"/>
      <c r="DEO10" s="42"/>
      <c r="DEP10" s="43"/>
      <c r="DEU10" s="42"/>
      <c r="DEV10" s="42"/>
      <c r="DEW10" s="43"/>
      <c r="DFB10" s="42"/>
      <c r="DFC10" s="42"/>
      <c r="DFD10" s="43"/>
      <c r="DFI10" s="42"/>
      <c r="DFJ10" s="42"/>
      <c r="DFK10" s="43"/>
      <c r="DFP10" s="42"/>
      <c r="DFQ10" s="42"/>
      <c r="DFR10" s="43"/>
      <c r="DFW10" s="42"/>
      <c r="DFX10" s="42"/>
      <c r="DFY10" s="43"/>
      <c r="DGD10" s="42"/>
      <c r="DGE10" s="42"/>
      <c r="DGF10" s="43"/>
      <c r="DGK10" s="42"/>
      <c r="DGL10" s="42"/>
      <c r="DGM10" s="43"/>
      <c r="DGR10" s="42"/>
      <c r="DGS10" s="42"/>
      <c r="DGT10" s="43"/>
      <c r="DGY10" s="42"/>
      <c r="DGZ10" s="42"/>
      <c r="DHA10" s="43"/>
      <c r="DHF10" s="42"/>
      <c r="DHG10" s="42"/>
      <c r="DHH10" s="43"/>
      <c r="DHM10" s="42"/>
      <c r="DHN10" s="42"/>
      <c r="DHO10" s="43"/>
      <c r="DHT10" s="42"/>
      <c r="DHU10" s="42"/>
      <c r="DHV10" s="43"/>
      <c r="DIA10" s="42"/>
      <c r="DIB10" s="42"/>
      <c r="DIC10" s="43"/>
      <c r="DIH10" s="42"/>
      <c r="DII10" s="42"/>
      <c r="DIJ10" s="43"/>
      <c r="DIO10" s="42"/>
      <c r="DIP10" s="42"/>
      <c r="DIQ10" s="43"/>
      <c r="DIV10" s="42"/>
      <c r="DIW10" s="42"/>
      <c r="DIX10" s="43"/>
      <c r="DJC10" s="42"/>
      <c r="DJD10" s="42"/>
      <c r="DJE10" s="43"/>
      <c r="DJJ10" s="42"/>
      <c r="DJK10" s="42"/>
      <c r="DJL10" s="43"/>
      <c r="DJQ10" s="42"/>
      <c r="DJR10" s="42"/>
      <c r="DJS10" s="43"/>
      <c r="DJX10" s="42"/>
      <c r="DJY10" s="42"/>
      <c r="DJZ10" s="43"/>
      <c r="DKE10" s="42"/>
      <c r="DKF10" s="42"/>
      <c r="DKG10" s="43"/>
      <c r="DKL10" s="42"/>
      <c r="DKM10" s="42"/>
      <c r="DKN10" s="43"/>
      <c r="DKS10" s="42"/>
      <c r="DKT10" s="42"/>
      <c r="DKU10" s="43"/>
      <c r="DKZ10" s="42"/>
      <c r="DLA10" s="42"/>
      <c r="DLB10" s="43"/>
      <c r="DLG10" s="42"/>
      <c r="DLH10" s="42"/>
      <c r="DLI10" s="43"/>
      <c r="DLN10" s="42"/>
      <c r="DLO10" s="42"/>
      <c r="DLP10" s="43"/>
      <c r="DLU10" s="42"/>
      <c r="DLV10" s="42"/>
      <c r="DLW10" s="43"/>
      <c r="DMB10" s="42"/>
      <c r="DMC10" s="42"/>
      <c r="DMD10" s="43"/>
      <c r="DMI10" s="42"/>
      <c r="DMJ10" s="42"/>
      <c r="DMK10" s="43"/>
      <c r="DMP10" s="42"/>
      <c r="DMQ10" s="42"/>
      <c r="DMR10" s="43"/>
      <c r="DMW10" s="42"/>
      <c r="DMX10" s="42"/>
      <c r="DMY10" s="43"/>
      <c r="DND10" s="42"/>
      <c r="DNE10" s="42"/>
      <c r="DNF10" s="43"/>
      <c r="DNK10" s="42"/>
      <c r="DNL10" s="42"/>
      <c r="DNM10" s="43"/>
      <c r="DNR10" s="42"/>
      <c r="DNS10" s="42"/>
      <c r="DNT10" s="43"/>
      <c r="DNY10" s="42"/>
      <c r="DNZ10" s="42"/>
      <c r="DOA10" s="43"/>
      <c r="DOF10" s="42"/>
      <c r="DOG10" s="42"/>
      <c r="DOH10" s="43"/>
      <c r="DOM10" s="42"/>
      <c r="DON10" s="42"/>
      <c r="DOO10" s="43"/>
      <c r="DOT10" s="42"/>
      <c r="DOU10" s="42"/>
      <c r="DOV10" s="43"/>
      <c r="DPA10" s="42"/>
      <c r="DPB10" s="42"/>
      <c r="DPC10" s="43"/>
      <c r="DPH10" s="42"/>
      <c r="DPI10" s="42"/>
      <c r="DPJ10" s="43"/>
      <c r="DPO10" s="42"/>
      <c r="DPP10" s="42"/>
      <c r="DPQ10" s="43"/>
      <c r="DPV10" s="42"/>
      <c r="DPW10" s="42"/>
      <c r="DPX10" s="43"/>
      <c r="DQC10" s="42"/>
      <c r="DQD10" s="42"/>
      <c r="DQE10" s="43"/>
      <c r="DQJ10" s="42"/>
      <c r="DQK10" s="42"/>
      <c r="DQL10" s="43"/>
      <c r="DQQ10" s="42"/>
      <c r="DQR10" s="42"/>
      <c r="DQS10" s="43"/>
      <c r="DQX10" s="42"/>
      <c r="DQY10" s="42"/>
      <c r="DQZ10" s="43"/>
      <c r="DRE10" s="42"/>
      <c r="DRF10" s="42"/>
      <c r="DRG10" s="43"/>
      <c r="DRL10" s="42"/>
      <c r="DRM10" s="42"/>
      <c r="DRN10" s="43"/>
      <c r="DRS10" s="42"/>
      <c r="DRT10" s="42"/>
      <c r="DRU10" s="43"/>
      <c r="DRZ10" s="42"/>
      <c r="DSA10" s="42"/>
      <c r="DSB10" s="43"/>
      <c r="DSG10" s="42"/>
      <c r="DSH10" s="42"/>
      <c r="DSI10" s="43"/>
      <c r="DSN10" s="42"/>
      <c r="DSO10" s="42"/>
      <c r="DSP10" s="43"/>
      <c r="DSU10" s="42"/>
      <c r="DSV10" s="42"/>
      <c r="DSW10" s="43"/>
      <c r="DTB10" s="42"/>
      <c r="DTC10" s="42"/>
      <c r="DTD10" s="43"/>
      <c r="DTI10" s="42"/>
      <c r="DTJ10" s="42"/>
      <c r="DTK10" s="43"/>
      <c r="DTP10" s="42"/>
      <c r="DTQ10" s="42"/>
      <c r="DTR10" s="43"/>
      <c r="DTW10" s="42"/>
      <c r="DTX10" s="42"/>
      <c r="DTY10" s="43"/>
      <c r="DUD10" s="42"/>
      <c r="DUE10" s="42"/>
      <c r="DUF10" s="43"/>
      <c r="DUK10" s="42"/>
      <c r="DUL10" s="42"/>
      <c r="DUM10" s="43"/>
      <c r="DUR10" s="42"/>
      <c r="DUS10" s="42"/>
      <c r="DUT10" s="43"/>
      <c r="DUY10" s="42"/>
      <c r="DUZ10" s="42"/>
      <c r="DVA10" s="43"/>
      <c r="DVF10" s="42"/>
      <c r="DVG10" s="42"/>
      <c r="DVH10" s="43"/>
      <c r="DVM10" s="42"/>
      <c r="DVN10" s="42"/>
      <c r="DVO10" s="43"/>
      <c r="DVT10" s="42"/>
      <c r="DVU10" s="42"/>
      <c r="DVV10" s="43"/>
      <c r="DWA10" s="42"/>
      <c r="DWB10" s="42"/>
      <c r="DWC10" s="43"/>
      <c r="DWH10" s="42"/>
      <c r="DWI10" s="42"/>
      <c r="DWJ10" s="43"/>
      <c r="DWO10" s="42"/>
      <c r="DWP10" s="42"/>
      <c r="DWQ10" s="43"/>
      <c r="DWV10" s="42"/>
      <c r="DWW10" s="42"/>
      <c r="DWX10" s="43"/>
      <c r="DXC10" s="42"/>
      <c r="DXD10" s="42"/>
      <c r="DXE10" s="43"/>
      <c r="DXJ10" s="42"/>
      <c r="DXK10" s="42"/>
      <c r="DXL10" s="43"/>
      <c r="DXQ10" s="42"/>
      <c r="DXR10" s="42"/>
      <c r="DXS10" s="43"/>
      <c r="DXX10" s="42"/>
      <c r="DXY10" s="42"/>
      <c r="DXZ10" s="43"/>
      <c r="DYE10" s="42"/>
      <c r="DYF10" s="42"/>
      <c r="DYG10" s="43"/>
      <c r="DYL10" s="42"/>
      <c r="DYM10" s="42"/>
      <c r="DYN10" s="43"/>
      <c r="DYS10" s="42"/>
      <c r="DYT10" s="42"/>
      <c r="DYU10" s="43"/>
      <c r="DYZ10" s="42"/>
      <c r="DZA10" s="42"/>
      <c r="DZB10" s="43"/>
      <c r="DZG10" s="42"/>
      <c r="DZH10" s="42"/>
      <c r="DZI10" s="43"/>
      <c r="DZN10" s="42"/>
      <c r="DZO10" s="42"/>
      <c r="DZP10" s="43"/>
      <c r="DZU10" s="42"/>
      <c r="DZV10" s="42"/>
      <c r="DZW10" s="43"/>
      <c r="EAB10" s="42"/>
      <c r="EAC10" s="42"/>
      <c r="EAD10" s="43"/>
      <c r="EAI10" s="42"/>
      <c r="EAJ10" s="42"/>
      <c r="EAK10" s="43"/>
      <c r="EAP10" s="42"/>
      <c r="EAQ10" s="42"/>
      <c r="EAR10" s="43"/>
      <c r="EAW10" s="42"/>
      <c r="EAX10" s="42"/>
      <c r="EAY10" s="43"/>
      <c r="EBD10" s="42"/>
      <c r="EBE10" s="42"/>
      <c r="EBF10" s="43"/>
      <c r="EBK10" s="42"/>
      <c r="EBL10" s="42"/>
      <c r="EBM10" s="43"/>
      <c r="EBR10" s="42"/>
      <c r="EBS10" s="42"/>
      <c r="EBT10" s="43"/>
      <c r="EBY10" s="42"/>
      <c r="EBZ10" s="42"/>
      <c r="ECA10" s="43"/>
      <c r="ECF10" s="42"/>
      <c r="ECG10" s="42"/>
      <c r="ECH10" s="43"/>
      <c r="ECM10" s="42"/>
      <c r="ECN10" s="42"/>
      <c r="ECO10" s="43"/>
      <c r="ECT10" s="42"/>
      <c r="ECU10" s="42"/>
      <c r="ECV10" s="43"/>
      <c r="EDA10" s="42"/>
      <c r="EDB10" s="42"/>
      <c r="EDC10" s="43"/>
      <c r="EDH10" s="42"/>
      <c r="EDI10" s="42"/>
      <c r="EDJ10" s="43"/>
      <c r="EDO10" s="42"/>
      <c r="EDP10" s="42"/>
      <c r="EDQ10" s="43"/>
      <c r="EDV10" s="42"/>
      <c r="EDW10" s="42"/>
      <c r="EDX10" s="43"/>
      <c r="EEC10" s="42"/>
      <c r="EED10" s="42"/>
      <c r="EEE10" s="43"/>
      <c r="EEJ10" s="42"/>
      <c r="EEK10" s="42"/>
      <c r="EEL10" s="43"/>
      <c r="EEQ10" s="42"/>
      <c r="EER10" s="42"/>
      <c r="EES10" s="43"/>
      <c r="EEX10" s="42"/>
      <c r="EEY10" s="42"/>
      <c r="EEZ10" s="43"/>
      <c r="EFE10" s="42"/>
      <c r="EFF10" s="42"/>
      <c r="EFG10" s="43"/>
      <c r="EFL10" s="42"/>
      <c r="EFM10" s="42"/>
      <c r="EFN10" s="43"/>
      <c r="EFS10" s="42"/>
      <c r="EFT10" s="42"/>
      <c r="EFU10" s="43"/>
      <c r="EFZ10" s="42"/>
      <c r="EGA10" s="42"/>
      <c r="EGB10" s="43"/>
      <c r="EGG10" s="42"/>
      <c r="EGH10" s="42"/>
      <c r="EGI10" s="43"/>
      <c r="EGN10" s="42"/>
      <c r="EGO10" s="42"/>
      <c r="EGP10" s="43"/>
      <c r="EGU10" s="42"/>
      <c r="EGV10" s="42"/>
      <c r="EGW10" s="43"/>
      <c r="EHB10" s="42"/>
      <c r="EHC10" s="42"/>
      <c r="EHD10" s="43"/>
      <c r="EHI10" s="42"/>
      <c r="EHJ10" s="42"/>
      <c r="EHK10" s="43"/>
      <c r="EHP10" s="42"/>
      <c r="EHQ10" s="42"/>
      <c r="EHR10" s="43"/>
      <c r="EHW10" s="42"/>
      <c r="EHX10" s="42"/>
      <c r="EHY10" s="43"/>
      <c r="EID10" s="42"/>
      <c r="EIE10" s="42"/>
      <c r="EIF10" s="43"/>
      <c r="EIK10" s="42"/>
      <c r="EIL10" s="42"/>
      <c r="EIM10" s="43"/>
      <c r="EIR10" s="42"/>
      <c r="EIS10" s="42"/>
      <c r="EIT10" s="43"/>
      <c r="EIY10" s="42"/>
      <c r="EIZ10" s="42"/>
      <c r="EJA10" s="43"/>
      <c r="EJF10" s="42"/>
      <c r="EJG10" s="42"/>
      <c r="EJH10" s="43"/>
      <c r="EJM10" s="42"/>
      <c r="EJN10" s="42"/>
      <c r="EJO10" s="43"/>
      <c r="EJT10" s="42"/>
      <c r="EJU10" s="42"/>
      <c r="EJV10" s="43"/>
      <c r="EKA10" s="42"/>
      <c r="EKB10" s="42"/>
      <c r="EKC10" s="43"/>
      <c r="EKH10" s="42"/>
      <c r="EKI10" s="42"/>
      <c r="EKJ10" s="43"/>
      <c r="EKO10" s="42"/>
      <c r="EKP10" s="42"/>
      <c r="EKQ10" s="43"/>
      <c r="EKV10" s="42"/>
      <c r="EKW10" s="42"/>
      <c r="EKX10" s="43"/>
      <c r="ELC10" s="42"/>
      <c r="ELD10" s="42"/>
      <c r="ELE10" s="43"/>
      <c r="ELJ10" s="42"/>
      <c r="ELK10" s="42"/>
      <c r="ELL10" s="43"/>
      <c r="ELQ10" s="42"/>
      <c r="ELR10" s="42"/>
      <c r="ELS10" s="43"/>
      <c r="ELX10" s="42"/>
      <c r="ELY10" s="42"/>
      <c r="ELZ10" s="43"/>
      <c r="EME10" s="42"/>
      <c r="EMF10" s="42"/>
      <c r="EMG10" s="43"/>
      <c r="EML10" s="42"/>
      <c r="EMM10" s="42"/>
      <c r="EMN10" s="43"/>
      <c r="EMS10" s="42"/>
      <c r="EMT10" s="42"/>
      <c r="EMU10" s="43"/>
      <c r="EMZ10" s="42"/>
      <c r="ENA10" s="42"/>
      <c r="ENB10" s="43"/>
      <c r="ENG10" s="42"/>
      <c r="ENH10" s="42"/>
      <c r="ENI10" s="43"/>
      <c r="ENN10" s="42"/>
      <c r="ENO10" s="42"/>
      <c r="ENP10" s="43"/>
      <c r="ENU10" s="42"/>
      <c r="ENV10" s="42"/>
      <c r="ENW10" s="43"/>
      <c r="EOB10" s="42"/>
      <c r="EOC10" s="42"/>
      <c r="EOD10" s="43"/>
      <c r="EOI10" s="42"/>
      <c r="EOJ10" s="42"/>
      <c r="EOK10" s="43"/>
      <c r="EOP10" s="42"/>
      <c r="EOQ10" s="42"/>
      <c r="EOR10" s="43"/>
      <c r="EOW10" s="42"/>
      <c r="EOX10" s="42"/>
      <c r="EOY10" s="43"/>
      <c r="EPD10" s="42"/>
      <c r="EPE10" s="42"/>
      <c r="EPF10" s="43"/>
      <c r="EPK10" s="42"/>
      <c r="EPL10" s="42"/>
      <c r="EPM10" s="43"/>
      <c r="EPR10" s="42"/>
      <c r="EPS10" s="42"/>
      <c r="EPT10" s="43"/>
      <c r="EPY10" s="42"/>
      <c r="EPZ10" s="42"/>
      <c r="EQA10" s="43"/>
      <c r="EQF10" s="42"/>
      <c r="EQG10" s="42"/>
      <c r="EQH10" s="43"/>
      <c r="EQM10" s="42"/>
      <c r="EQN10" s="42"/>
      <c r="EQO10" s="43"/>
      <c r="EQT10" s="42"/>
      <c r="EQU10" s="42"/>
      <c r="EQV10" s="43"/>
      <c r="ERA10" s="42"/>
      <c r="ERB10" s="42"/>
      <c r="ERC10" s="43"/>
      <c r="ERH10" s="42"/>
      <c r="ERI10" s="42"/>
      <c r="ERJ10" s="43"/>
      <c r="ERO10" s="42"/>
      <c r="ERP10" s="42"/>
      <c r="ERQ10" s="43"/>
      <c r="ERV10" s="42"/>
      <c r="ERW10" s="42"/>
      <c r="ERX10" s="43"/>
      <c r="ESC10" s="42"/>
      <c r="ESD10" s="42"/>
      <c r="ESE10" s="43"/>
      <c r="ESJ10" s="42"/>
      <c r="ESK10" s="42"/>
      <c r="ESL10" s="43"/>
      <c r="ESQ10" s="42"/>
      <c r="ESR10" s="42"/>
      <c r="ESS10" s="43"/>
      <c r="ESX10" s="42"/>
      <c r="ESY10" s="42"/>
      <c r="ESZ10" s="43"/>
      <c r="ETE10" s="42"/>
      <c r="ETF10" s="42"/>
      <c r="ETG10" s="43"/>
      <c r="ETL10" s="42"/>
      <c r="ETM10" s="42"/>
      <c r="ETN10" s="43"/>
      <c r="ETS10" s="42"/>
      <c r="ETT10" s="42"/>
      <c r="ETU10" s="43"/>
      <c r="ETZ10" s="42"/>
      <c r="EUA10" s="42"/>
      <c r="EUB10" s="43"/>
      <c r="EUG10" s="42"/>
      <c r="EUH10" s="42"/>
      <c r="EUI10" s="43"/>
      <c r="EUN10" s="42"/>
      <c r="EUO10" s="42"/>
      <c r="EUP10" s="43"/>
      <c r="EUU10" s="42"/>
      <c r="EUV10" s="42"/>
      <c r="EUW10" s="43"/>
      <c r="EVB10" s="42"/>
      <c r="EVC10" s="42"/>
      <c r="EVD10" s="43"/>
      <c r="EVI10" s="42"/>
      <c r="EVJ10" s="42"/>
      <c r="EVK10" s="43"/>
      <c r="EVP10" s="42"/>
      <c r="EVQ10" s="42"/>
      <c r="EVR10" s="43"/>
      <c r="EVW10" s="42"/>
      <c r="EVX10" s="42"/>
      <c r="EVY10" s="43"/>
      <c r="EWD10" s="42"/>
      <c r="EWE10" s="42"/>
      <c r="EWF10" s="43"/>
      <c r="EWK10" s="42"/>
      <c r="EWL10" s="42"/>
      <c r="EWM10" s="43"/>
      <c r="EWR10" s="42"/>
      <c r="EWS10" s="42"/>
      <c r="EWT10" s="43"/>
      <c r="EWY10" s="42"/>
      <c r="EWZ10" s="42"/>
      <c r="EXA10" s="43"/>
      <c r="EXF10" s="42"/>
      <c r="EXG10" s="42"/>
      <c r="EXH10" s="43"/>
      <c r="EXM10" s="42"/>
      <c r="EXN10" s="42"/>
      <c r="EXO10" s="43"/>
      <c r="EXT10" s="42"/>
      <c r="EXU10" s="42"/>
      <c r="EXV10" s="43"/>
      <c r="EYA10" s="42"/>
      <c r="EYB10" s="42"/>
      <c r="EYC10" s="43"/>
      <c r="EYH10" s="42"/>
      <c r="EYI10" s="42"/>
      <c r="EYJ10" s="43"/>
      <c r="EYO10" s="42"/>
      <c r="EYP10" s="42"/>
      <c r="EYQ10" s="43"/>
      <c r="EYV10" s="42"/>
      <c r="EYW10" s="42"/>
      <c r="EYX10" s="43"/>
      <c r="EZC10" s="42"/>
      <c r="EZD10" s="42"/>
      <c r="EZE10" s="43"/>
      <c r="EZJ10" s="42"/>
      <c r="EZK10" s="42"/>
      <c r="EZL10" s="43"/>
      <c r="EZQ10" s="42"/>
      <c r="EZR10" s="42"/>
      <c r="EZS10" s="43"/>
      <c r="EZX10" s="42"/>
      <c r="EZY10" s="42"/>
      <c r="EZZ10" s="43"/>
      <c r="FAE10" s="42"/>
      <c r="FAF10" s="42"/>
      <c r="FAG10" s="43"/>
      <c r="FAL10" s="42"/>
      <c r="FAM10" s="42"/>
      <c r="FAN10" s="43"/>
      <c r="FAS10" s="42"/>
      <c r="FAT10" s="42"/>
      <c r="FAU10" s="43"/>
      <c r="FAZ10" s="42"/>
      <c r="FBA10" s="42"/>
      <c r="FBB10" s="43"/>
      <c r="FBG10" s="42"/>
      <c r="FBH10" s="42"/>
      <c r="FBI10" s="43"/>
      <c r="FBN10" s="42"/>
      <c r="FBO10" s="42"/>
      <c r="FBP10" s="43"/>
      <c r="FBU10" s="42"/>
      <c r="FBV10" s="42"/>
      <c r="FBW10" s="43"/>
      <c r="FCB10" s="42"/>
      <c r="FCC10" s="42"/>
      <c r="FCD10" s="43"/>
      <c r="FCI10" s="42"/>
      <c r="FCJ10" s="42"/>
      <c r="FCK10" s="43"/>
      <c r="FCP10" s="42"/>
      <c r="FCQ10" s="42"/>
      <c r="FCR10" s="43"/>
      <c r="FCW10" s="42"/>
      <c r="FCX10" s="42"/>
      <c r="FCY10" s="43"/>
      <c r="FDD10" s="42"/>
      <c r="FDE10" s="42"/>
      <c r="FDF10" s="43"/>
      <c r="FDK10" s="42"/>
      <c r="FDL10" s="42"/>
      <c r="FDM10" s="43"/>
      <c r="FDR10" s="42"/>
      <c r="FDS10" s="42"/>
      <c r="FDT10" s="43"/>
      <c r="FDY10" s="42"/>
      <c r="FDZ10" s="42"/>
      <c r="FEA10" s="43"/>
      <c r="FEF10" s="42"/>
      <c r="FEG10" s="42"/>
      <c r="FEH10" s="43"/>
      <c r="FEM10" s="42"/>
      <c r="FEN10" s="42"/>
      <c r="FEO10" s="43"/>
      <c r="FET10" s="42"/>
      <c r="FEU10" s="42"/>
      <c r="FEV10" s="43"/>
      <c r="FFA10" s="42"/>
      <c r="FFB10" s="42"/>
      <c r="FFC10" s="43"/>
      <c r="FFH10" s="42"/>
      <c r="FFI10" s="42"/>
      <c r="FFJ10" s="43"/>
      <c r="FFO10" s="42"/>
      <c r="FFP10" s="42"/>
      <c r="FFQ10" s="43"/>
      <c r="FFV10" s="42"/>
      <c r="FFW10" s="42"/>
      <c r="FFX10" s="43"/>
      <c r="FGC10" s="42"/>
      <c r="FGD10" s="42"/>
      <c r="FGE10" s="43"/>
      <c r="FGJ10" s="42"/>
      <c r="FGK10" s="42"/>
      <c r="FGL10" s="43"/>
      <c r="FGQ10" s="42"/>
      <c r="FGR10" s="42"/>
      <c r="FGS10" s="43"/>
      <c r="FGX10" s="42"/>
      <c r="FGY10" s="42"/>
      <c r="FGZ10" s="43"/>
      <c r="FHE10" s="42"/>
      <c r="FHF10" s="42"/>
      <c r="FHG10" s="43"/>
      <c r="FHL10" s="42"/>
      <c r="FHM10" s="42"/>
      <c r="FHN10" s="43"/>
      <c r="FHS10" s="42"/>
      <c r="FHT10" s="42"/>
      <c r="FHU10" s="43"/>
      <c r="FHZ10" s="42"/>
      <c r="FIA10" s="42"/>
      <c r="FIB10" s="43"/>
      <c r="FIG10" s="42"/>
      <c r="FIH10" s="42"/>
      <c r="FII10" s="43"/>
      <c r="FIN10" s="42"/>
      <c r="FIO10" s="42"/>
      <c r="FIP10" s="43"/>
      <c r="FIU10" s="42"/>
      <c r="FIV10" s="42"/>
      <c r="FIW10" s="43"/>
      <c r="FJB10" s="42"/>
      <c r="FJC10" s="42"/>
      <c r="FJD10" s="43"/>
      <c r="FJI10" s="42"/>
      <c r="FJJ10" s="42"/>
      <c r="FJK10" s="43"/>
      <c r="FJP10" s="42"/>
      <c r="FJQ10" s="42"/>
      <c r="FJR10" s="43"/>
      <c r="FJW10" s="42"/>
      <c r="FJX10" s="42"/>
      <c r="FJY10" s="43"/>
      <c r="FKD10" s="42"/>
      <c r="FKE10" s="42"/>
      <c r="FKF10" s="43"/>
      <c r="FKK10" s="42"/>
      <c r="FKL10" s="42"/>
      <c r="FKM10" s="43"/>
      <c r="FKR10" s="42"/>
      <c r="FKS10" s="42"/>
      <c r="FKT10" s="43"/>
      <c r="FKY10" s="42"/>
      <c r="FKZ10" s="42"/>
      <c r="FLA10" s="43"/>
      <c r="FLF10" s="42"/>
      <c r="FLG10" s="42"/>
      <c r="FLH10" s="43"/>
      <c r="FLM10" s="42"/>
      <c r="FLN10" s="42"/>
      <c r="FLO10" s="43"/>
      <c r="FLT10" s="42"/>
      <c r="FLU10" s="42"/>
      <c r="FLV10" s="43"/>
      <c r="FMA10" s="42"/>
      <c r="FMB10" s="42"/>
      <c r="FMC10" s="43"/>
      <c r="FMH10" s="42"/>
      <c r="FMI10" s="42"/>
      <c r="FMJ10" s="43"/>
      <c r="FMO10" s="42"/>
      <c r="FMP10" s="42"/>
      <c r="FMQ10" s="43"/>
      <c r="FMV10" s="42"/>
      <c r="FMW10" s="42"/>
      <c r="FMX10" s="43"/>
      <c r="FNC10" s="42"/>
      <c r="FND10" s="42"/>
      <c r="FNE10" s="43"/>
      <c r="FNJ10" s="42"/>
      <c r="FNK10" s="42"/>
      <c r="FNL10" s="43"/>
      <c r="FNQ10" s="42"/>
      <c r="FNR10" s="42"/>
      <c r="FNS10" s="43"/>
      <c r="FNX10" s="42"/>
      <c r="FNY10" s="42"/>
      <c r="FNZ10" s="43"/>
      <c r="FOE10" s="42"/>
      <c r="FOF10" s="42"/>
      <c r="FOG10" s="43"/>
      <c r="FOL10" s="42"/>
      <c r="FOM10" s="42"/>
      <c r="FON10" s="43"/>
      <c r="FOS10" s="42"/>
      <c r="FOT10" s="42"/>
      <c r="FOU10" s="43"/>
      <c r="FOZ10" s="42"/>
      <c r="FPA10" s="42"/>
      <c r="FPB10" s="43"/>
      <c r="FPG10" s="42"/>
      <c r="FPH10" s="42"/>
      <c r="FPI10" s="43"/>
      <c r="FPN10" s="42"/>
      <c r="FPO10" s="42"/>
      <c r="FPP10" s="43"/>
      <c r="FPU10" s="42"/>
      <c r="FPV10" s="42"/>
      <c r="FPW10" s="43"/>
      <c r="FQB10" s="42"/>
      <c r="FQC10" s="42"/>
      <c r="FQD10" s="43"/>
      <c r="FQI10" s="42"/>
      <c r="FQJ10" s="42"/>
      <c r="FQK10" s="43"/>
      <c r="FQP10" s="42"/>
      <c r="FQQ10" s="42"/>
      <c r="FQR10" s="43"/>
      <c r="FQW10" s="42"/>
      <c r="FQX10" s="42"/>
      <c r="FQY10" s="43"/>
      <c r="FRD10" s="42"/>
      <c r="FRE10" s="42"/>
      <c r="FRF10" s="43"/>
      <c r="FRK10" s="42"/>
      <c r="FRL10" s="42"/>
      <c r="FRM10" s="43"/>
      <c r="FRR10" s="42"/>
      <c r="FRS10" s="42"/>
      <c r="FRT10" s="43"/>
      <c r="FRY10" s="42"/>
      <c r="FRZ10" s="42"/>
      <c r="FSA10" s="43"/>
      <c r="FSF10" s="42"/>
      <c r="FSG10" s="42"/>
      <c r="FSH10" s="43"/>
      <c r="FSM10" s="42"/>
      <c r="FSN10" s="42"/>
      <c r="FSO10" s="43"/>
      <c r="FST10" s="42"/>
      <c r="FSU10" s="42"/>
      <c r="FSV10" s="43"/>
      <c r="FTA10" s="42"/>
      <c r="FTB10" s="42"/>
      <c r="FTC10" s="43"/>
      <c r="FTH10" s="42"/>
      <c r="FTI10" s="42"/>
      <c r="FTJ10" s="43"/>
      <c r="FTO10" s="42"/>
      <c r="FTP10" s="42"/>
      <c r="FTQ10" s="43"/>
      <c r="FTV10" s="42"/>
      <c r="FTW10" s="42"/>
      <c r="FTX10" s="43"/>
      <c r="FUC10" s="42"/>
      <c r="FUD10" s="42"/>
      <c r="FUE10" s="43"/>
      <c r="FUJ10" s="42"/>
      <c r="FUK10" s="42"/>
      <c r="FUL10" s="43"/>
      <c r="FUQ10" s="42"/>
      <c r="FUR10" s="42"/>
      <c r="FUS10" s="43"/>
      <c r="FUX10" s="42"/>
      <c r="FUY10" s="42"/>
      <c r="FUZ10" s="43"/>
      <c r="FVE10" s="42"/>
      <c r="FVF10" s="42"/>
      <c r="FVG10" s="43"/>
      <c r="FVL10" s="42"/>
      <c r="FVM10" s="42"/>
      <c r="FVN10" s="43"/>
      <c r="FVS10" s="42"/>
      <c r="FVT10" s="42"/>
      <c r="FVU10" s="43"/>
      <c r="FVZ10" s="42"/>
      <c r="FWA10" s="42"/>
      <c r="FWB10" s="43"/>
      <c r="FWG10" s="42"/>
      <c r="FWH10" s="42"/>
      <c r="FWI10" s="43"/>
      <c r="FWN10" s="42"/>
      <c r="FWO10" s="42"/>
      <c r="FWP10" s="43"/>
      <c r="FWU10" s="42"/>
      <c r="FWV10" s="42"/>
      <c r="FWW10" s="43"/>
      <c r="FXB10" s="42"/>
      <c r="FXC10" s="42"/>
      <c r="FXD10" s="43"/>
      <c r="FXI10" s="42"/>
      <c r="FXJ10" s="42"/>
      <c r="FXK10" s="43"/>
      <c r="FXP10" s="42"/>
      <c r="FXQ10" s="42"/>
      <c r="FXR10" s="43"/>
      <c r="FXW10" s="42"/>
      <c r="FXX10" s="42"/>
      <c r="FXY10" s="43"/>
      <c r="FYD10" s="42"/>
      <c r="FYE10" s="42"/>
      <c r="FYF10" s="43"/>
      <c r="FYK10" s="42"/>
      <c r="FYL10" s="42"/>
      <c r="FYM10" s="43"/>
      <c r="FYR10" s="42"/>
      <c r="FYS10" s="42"/>
      <c r="FYT10" s="43"/>
      <c r="FYY10" s="42"/>
      <c r="FYZ10" s="42"/>
      <c r="FZA10" s="43"/>
      <c r="FZF10" s="42"/>
      <c r="FZG10" s="42"/>
      <c r="FZH10" s="43"/>
      <c r="FZM10" s="42"/>
      <c r="FZN10" s="42"/>
      <c r="FZO10" s="43"/>
      <c r="FZT10" s="42"/>
      <c r="FZU10" s="42"/>
      <c r="FZV10" s="43"/>
      <c r="GAA10" s="42"/>
      <c r="GAB10" s="42"/>
      <c r="GAC10" s="43"/>
      <c r="GAH10" s="42"/>
      <c r="GAI10" s="42"/>
      <c r="GAJ10" s="43"/>
      <c r="GAO10" s="42"/>
      <c r="GAP10" s="42"/>
      <c r="GAQ10" s="43"/>
      <c r="GAV10" s="42"/>
      <c r="GAW10" s="42"/>
      <c r="GAX10" s="43"/>
      <c r="GBC10" s="42"/>
      <c r="GBD10" s="42"/>
      <c r="GBE10" s="43"/>
      <c r="GBJ10" s="42"/>
      <c r="GBK10" s="42"/>
      <c r="GBL10" s="43"/>
      <c r="GBQ10" s="42"/>
      <c r="GBR10" s="42"/>
      <c r="GBS10" s="43"/>
      <c r="GBX10" s="42"/>
      <c r="GBY10" s="42"/>
      <c r="GBZ10" s="43"/>
      <c r="GCE10" s="42"/>
      <c r="GCF10" s="42"/>
      <c r="GCG10" s="43"/>
      <c r="GCL10" s="42"/>
      <c r="GCM10" s="42"/>
      <c r="GCN10" s="43"/>
      <c r="GCS10" s="42"/>
      <c r="GCT10" s="42"/>
      <c r="GCU10" s="43"/>
      <c r="GCZ10" s="42"/>
      <c r="GDA10" s="42"/>
      <c r="GDB10" s="43"/>
      <c r="GDG10" s="42"/>
      <c r="GDH10" s="42"/>
      <c r="GDI10" s="43"/>
      <c r="GDN10" s="42"/>
      <c r="GDO10" s="42"/>
      <c r="GDP10" s="43"/>
      <c r="GDU10" s="42"/>
      <c r="GDV10" s="42"/>
      <c r="GDW10" s="43"/>
      <c r="GEB10" s="42"/>
      <c r="GEC10" s="42"/>
      <c r="GED10" s="43"/>
      <c r="GEI10" s="42"/>
      <c r="GEJ10" s="42"/>
      <c r="GEK10" s="43"/>
      <c r="GEP10" s="42"/>
      <c r="GEQ10" s="42"/>
      <c r="GER10" s="43"/>
      <c r="GEW10" s="42"/>
      <c r="GEX10" s="42"/>
      <c r="GEY10" s="43"/>
      <c r="GFD10" s="42"/>
      <c r="GFE10" s="42"/>
      <c r="GFF10" s="43"/>
      <c r="GFK10" s="42"/>
      <c r="GFL10" s="42"/>
      <c r="GFM10" s="43"/>
      <c r="GFR10" s="42"/>
      <c r="GFS10" s="42"/>
      <c r="GFT10" s="43"/>
      <c r="GFY10" s="42"/>
      <c r="GFZ10" s="42"/>
      <c r="GGA10" s="43"/>
      <c r="GGF10" s="42"/>
      <c r="GGG10" s="42"/>
      <c r="GGH10" s="43"/>
      <c r="GGM10" s="42"/>
      <c r="GGN10" s="42"/>
      <c r="GGO10" s="43"/>
      <c r="GGT10" s="42"/>
      <c r="GGU10" s="42"/>
      <c r="GGV10" s="43"/>
      <c r="GHA10" s="42"/>
      <c r="GHB10" s="42"/>
      <c r="GHC10" s="43"/>
      <c r="GHH10" s="42"/>
      <c r="GHI10" s="42"/>
      <c r="GHJ10" s="43"/>
      <c r="GHO10" s="42"/>
      <c r="GHP10" s="42"/>
      <c r="GHQ10" s="43"/>
      <c r="GHV10" s="42"/>
      <c r="GHW10" s="42"/>
      <c r="GHX10" s="43"/>
      <c r="GIC10" s="42"/>
      <c r="GID10" s="42"/>
      <c r="GIE10" s="43"/>
      <c r="GIJ10" s="42"/>
      <c r="GIK10" s="42"/>
      <c r="GIL10" s="43"/>
      <c r="GIQ10" s="42"/>
      <c r="GIR10" s="42"/>
      <c r="GIS10" s="43"/>
      <c r="GIX10" s="42"/>
      <c r="GIY10" s="42"/>
      <c r="GIZ10" s="43"/>
      <c r="GJE10" s="42"/>
      <c r="GJF10" s="42"/>
      <c r="GJG10" s="43"/>
      <c r="GJL10" s="42"/>
      <c r="GJM10" s="42"/>
      <c r="GJN10" s="43"/>
      <c r="GJS10" s="42"/>
      <c r="GJT10" s="42"/>
      <c r="GJU10" s="43"/>
      <c r="GJZ10" s="42"/>
      <c r="GKA10" s="42"/>
      <c r="GKB10" s="43"/>
      <c r="GKG10" s="42"/>
      <c r="GKH10" s="42"/>
      <c r="GKI10" s="43"/>
      <c r="GKN10" s="42"/>
      <c r="GKO10" s="42"/>
      <c r="GKP10" s="43"/>
      <c r="GKU10" s="42"/>
      <c r="GKV10" s="42"/>
      <c r="GKW10" s="43"/>
      <c r="GLB10" s="42"/>
      <c r="GLC10" s="42"/>
      <c r="GLD10" s="43"/>
      <c r="GLI10" s="42"/>
      <c r="GLJ10" s="42"/>
      <c r="GLK10" s="43"/>
      <c r="GLP10" s="42"/>
      <c r="GLQ10" s="42"/>
      <c r="GLR10" s="43"/>
      <c r="GLW10" s="42"/>
      <c r="GLX10" s="42"/>
      <c r="GLY10" s="43"/>
      <c r="GMD10" s="42"/>
      <c r="GME10" s="42"/>
      <c r="GMF10" s="43"/>
      <c r="GMK10" s="42"/>
      <c r="GML10" s="42"/>
      <c r="GMM10" s="43"/>
      <c r="GMR10" s="42"/>
      <c r="GMS10" s="42"/>
      <c r="GMT10" s="43"/>
      <c r="GMY10" s="42"/>
      <c r="GMZ10" s="42"/>
      <c r="GNA10" s="43"/>
      <c r="GNF10" s="42"/>
      <c r="GNG10" s="42"/>
      <c r="GNH10" s="43"/>
      <c r="GNM10" s="42"/>
      <c r="GNN10" s="42"/>
      <c r="GNO10" s="43"/>
      <c r="GNT10" s="42"/>
      <c r="GNU10" s="42"/>
      <c r="GNV10" s="43"/>
      <c r="GOA10" s="42"/>
      <c r="GOB10" s="42"/>
      <c r="GOC10" s="43"/>
      <c r="GOH10" s="42"/>
      <c r="GOI10" s="42"/>
      <c r="GOJ10" s="43"/>
      <c r="GOO10" s="42"/>
      <c r="GOP10" s="42"/>
      <c r="GOQ10" s="43"/>
      <c r="GOV10" s="42"/>
      <c r="GOW10" s="42"/>
      <c r="GOX10" s="43"/>
      <c r="GPC10" s="42"/>
      <c r="GPD10" s="42"/>
      <c r="GPE10" s="43"/>
      <c r="GPJ10" s="42"/>
      <c r="GPK10" s="42"/>
      <c r="GPL10" s="43"/>
      <c r="GPQ10" s="42"/>
      <c r="GPR10" s="42"/>
      <c r="GPS10" s="43"/>
      <c r="GPX10" s="42"/>
      <c r="GPY10" s="42"/>
      <c r="GPZ10" s="43"/>
      <c r="GQE10" s="42"/>
      <c r="GQF10" s="42"/>
      <c r="GQG10" s="43"/>
      <c r="GQL10" s="42"/>
      <c r="GQM10" s="42"/>
      <c r="GQN10" s="43"/>
      <c r="GQS10" s="42"/>
      <c r="GQT10" s="42"/>
      <c r="GQU10" s="43"/>
      <c r="GQZ10" s="42"/>
      <c r="GRA10" s="42"/>
      <c r="GRB10" s="43"/>
      <c r="GRG10" s="42"/>
      <c r="GRH10" s="42"/>
      <c r="GRI10" s="43"/>
      <c r="GRN10" s="42"/>
      <c r="GRO10" s="42"/>
      <c r="GRP10" s="43"/>
      <c r="GRU10" s="42"/>
      <c r="GRV10" s="42"/>
      <c r="GRW10" s="43"/>
      <c r="GSB10" s="42"/>
      <c r="GSC10" s="42"/>
      <c r="GSD10" s="43"/>
      <c r="GSI10" s="42"/>
      <c r="GSJ10" s="42"/>
      <c r="GSK10" s="43"/>
      <c r="GSP10" s="42"/>
      <c r="GSQ10" s="42"/>
      <c r="GSR10" s="43"/>
      <c r="GSW10" s="42"/>
      <c r="GSX10" s="42"/>
      <c r="GSY10" s="43"/>
      <c r="GTD10" s="42"/>
      <c r="GTE10" s="42"/>
      <c r="GTF10" s="43"/>
      <c r="GTK10" s="42"/>
      <c r="GTL10" s="42"/>
      <c r="GTM10" s="43"/>
      <c r="GTR10" s="42"/>
      <c r="GTS10" s="42"/>
      <c r="GTT10" s="43"/>
      <c r="GTY10" s="42"/>
      <c r="GTZ10" s="42"/>
      <c r="GUA10" s="43"/>
      <c r="GUF10" s="42"/>
      <c r="GUG10" s="42"/>
      <c r="GUH10" s="43"/>
      <c r="GUM10" s="42"/>
      <c r="GUN10" s="42"/>
      <c r="GUO10" s="43"/>
      <c r="GUT10" s="42"/>
      <c r="GUU10" s="42"/>
      <c r="GUV10" s="43"/>
      <c r="GVA10" s="42"/>
      <c r="GVB10" s="42"/>
      <c r="GVC10" s="43"/>
      <c r="GVH10" s="42"/>
      <c r="GVI10" s="42"/>
      <c r="GVJ10" s="43"/>
      <c r="GVO10" s="42"/>
      <c r="GVP10" s="42"/>
      <c r="GVQ10" s="43"/>
      <c r="GVV10" s="42"/>
      <c r="GVW10" s="42"/>
      <c r="GVX10" s="43"/>
      <c r="GWC10" s="42"/>
      <c r="GWD10" s="42"/>
      <c r="GWE10" s="43"/>
      <c r="GWJ10" s="42"/>
      <c r="GWK10" s="42"/>
      <c r="GWL10" s="43"/>
      <c r="GWQ10" s="42"/>
      <c r="GWR10" s="42"/>
      <c r="GWS10" s="43"/>
      <c r="GWX10" s="42"/>
      <c r="GWY10" s="42"/>
      <c r="GWZ10" s="43"/>
      <c r="GXE10" s="42"/>
      <c r="GXF10" s="42"/>
      <c r="GXG10" s="43"/>
      <c r="GXL10" s="42"/>
      <c r="GXM10" s="42"/>
      <c r="GXN10" s="43"/>
      <c r="GXS10" s="42"/>
      <c r="GXT10" s="42"/>
      <c r="GXU10" s="43"/>
      <c r="GXZ10" s="42"/>
      <c r="GYA10" s="42"/>
      <c r="GYB10" s="43"/>
      <c r="GYG10" s="42"/>
      <c r="GYH10" s="42"/>
      <c r="GYI10" s="43"/>
      <c r="GYN10" s="42"/>
      <c r="GYO10" s="42"/>
      <c r="GYP10" s="43"/>
      <c r="GYU10" s="42"/>
      <c r="GYV10" s="42"/>
      <c r="GYW10" s="43"/>
      <c r="GZB10" s="42"/>
      <c r="GZC10" s="42"/>
      <c r="GZD10" s="43"/>
      <c r="GZI10" s="42"/>
      <c r="GZJ10" s="42"/>
      <c r="GZK10" s="43"/>
      <c r="GZP10" s="42"/>
      <c r="GZQ10" s="42"/>
      <c r="GZR10" s="43"/>
      <c r="GZW10" s="42"/>
      <c r="GZX10" s="42"/>
      <c r="GZY10" s="43"/>
      <c r="HAD10" s="42"/>
      <c r="HAE10" s="42"/>
      <c r="HAF10" s="43"/>
      <c r="HAK10" s="42"/>
      <c r="HAL10" s="42"/>
      <c r="HAM10" s="43"/>
      <c r="HAR10" s="42"/>
      <c r="HAS10" s="42"/>
      <c r="HAT10" s="43"/>
      <c r="HAY10" s="42"/>
      <c r="HAZ10" s="42"/>
      <c r="HBA10" s="43"/>
      <c r="HBF10" s="42"/>
      <c r="HBG10" s="42"/>
      <c r="HBH10" s="43"/>
      <c r="HBM10" s="42"/>
      <c r="HBN10" s="42"/>
      <c r="HBO10" s="43"/>
      <c r="HBT10" s="42"/>
      <c r="HBU10" s="42"/>
      <c r="HBV10" s="43"/>
      <c r="HCA10" s="42"/>
      <c r="HCB10" s="42"/>
      <c r="HCC10" s="43"/>
      <c r="HCH10" s="42"/>
      <c r="HCI10" s="42"/>
      <c r="HCJ10" s="43"/>
      <c r="HCO10" s="42"/>
      <c r="HCP10" s="42"/>
      <c r="HCQ10" s="43"/>
      <c r="HCV10" s="42"/>
      <c r="HCW10" s="42"/>
      <c r="HCX10" s="43"/>
      <c r="HDC10" s="42"/>
      <c r="HDD10" s="42"/>
      <c r="HDE10" s="43"/>
      <c r="HDJ10" s="42"/>
      <c r="HDK10" s="42"/>
      <c r="HDL10" s="43"/>
      <c r="HDQ10" s="42"/>
      <c r="HDR10" s="42"/>
      <c r="HDS10" s="43"/>
      <c r="HDX10" s="42"/>
      <c r="HDY10" s="42"/>
      <c r="HDZ10" s="43"/>
      <c r="HEE10" s="42"/>
      <c r="HEF10" s="42"/>
      <c r="HEG10" s="43"/>
      <c r="HEL10" s="42"/>
      <c r="HEM10" s="42"/>
      <c r="HEN10" s="43"/>
      <c r="HES10" s="42"/>
      <c r="HET10" s="42"/>
      <c r="HEU10" s="43"/>
      <c r="HEZ10" s="42"/>
      <c r="HFA10" s="42"/>
      <c r="HFB10" s="43"/>
      <c r="HFG10" s="42"/>
      <c r="HFH10" s="42"/>
      <c r="HFI10" s="43"/>
      <c r="HFN10" s="42"/>
      <c r="HFO10" s="42"/>
      <c r="HFP10" s="43"/>
      <c r="HFU10" s="42"/>
      <c r="HFV10" s="42"/>
      <c r="HFW10" s="43"/>
      <c r="HGB10" s="42"/>
      <c r="HGC10" s="42"/>
      <c r="HGD10" s="43"/>
      <c r="HGI10" s="42"/>
      <c r="HGJ10" s="42"/>
      <c r="HGK10" s="43"/>
      <c r="HGP10" s="42"/>
      <c r="HGQ10" s="42"/>
      <c r="HGR10" s="43"/>
      <c r="HGW10" s="42"/>
      <c r="HGX10" s="42"/>
      <c r="HGY10" s="43"/>
      <c r="HHD10" s="42"/>
      <c r="HHE10" s="42"/>
      <c r="HHF10" s="43"/>
      <c r="HHK10" s="42"/>
      <c r="HHL10" s="42"/>
      <c r="HHM10" s="43"/>
      <c r="HHR10" s="42"/>
      <c r="HHS10" s="42"/>
      <c r="HHT10" s="43"/>
      <c r="HHY10" s="42"/>
      <c r="HHZ10" s="42"/>
      <c r="HIA10" s="43"/>
      <c r="HIF10" s="42"/>
      <c r="HIG10" s="42"/>
      <c r="HIH10" s="43"/>
      <c r="HIM10" s="42"/>
      <c r="HIN10" s="42"/>
      <c r="HIO10" s="43"/>
      <c r="HIT10" s="42"/>
      <c r="HIU10" s="42"/>
      <c r="HIV10" s="43"/>
      <c r="HJA10" s="42"/>
      <c r="HJB10" s="42"/>
      <c r="HJC10" s="43"/>
      <c r="HJH10" s="42"/>
      <c r="HJI10" s="42"/>
      <c r="HJJ10" s="43"/>
      <c r="HJO10" s="42"/>
      <c r="HJP10" s="42"/>
      <c r="HJQ10" s="43"/>
      <c r="HJV10" s="42"/>
      <c r="HJW10" s="42"/>
      <c r="HJX10" s="43"/>
      <c r="HKC10" s="42"/>
      <c r="HKD10" s="42"/>
      <c r="HKE10" s="43"/>
      <c r="HKJ10" s="42"/>
      <c r="HKK10" s="42"/>
      <c r="HKL10" s="43"/>
      <c r="HKQ10" s="42"/>
      <c r="HKR10" s="42"/>
      <c r="HKS10" s="43"/>
      <c r="HKX10" s="42"/>
      <c r="HKY10" s="42"/>
      <c r="HKZ10" s="43"/>
      <c r="HLE10" s="42"/>
      <c r="HLF10" s="42"/>
      <c r="HLG10" s="43"/>
      <c r="HLL10" s="42"/>
      <c r="HLM10" s="42"/>
      <c r="HLN10" s="43"/>
      <c r="HLS10" s="42"/>
      <c r="HLT10" s="42"/>
      <c r="HLU10" s="43"/>
      <c r="HLZ10" s="42"/>
      <c r="HMA10" s="42"/>
      <c r="HMB10" s="43"/>
      <c r="HMG10" s="42"/>
      <c r="HMH10" s="42"/>
      <c r="HMI10" s="43"/>
      <c r="HMN10" s="42"/>
      <c r="HMO10" s="42"/>
      <c r="HMP10" s="43"/>
      <c r="HMU10" s="42"/>
      <c r="HMV10" s="42"/>
      <c r="HMW10" s="43"/>
      <c r="HNB10" s="42"/>
      <c r="HNC10" s="42"/>
      <c r="HND10" s="43"/>
      <c r="HNI10" s="42"/>
      <c r="HNJ10" s="42"/>
      <c r="HNK10" s="43"/>
      <c r="HNP10" s="42"/>
      <c r="HNQ10" s="42"/>
      <c r="HNR10" s="43"/>
      <c r="HNW10" s="42"/>
      <c r="HNX10" s="42"/>
      <c r="HNY10" s="43"/>
      <c r="HOD10" s="42"/>
      <c r="HOE10" s="42"/>
      <c r="HOF10" s="43"/>
      <c r="HOK10" s="42"/>
      <c r="HOL10" s="42"/>
      <c r="HOM10" s="43"/>
      <c r="HOR10" s="42"/>
      <c r="HOS10" s="42"/>
      <c r="HOT10" s="43"/>
      <c r="HOY10" s="42"/>
      <c r="HOZ10" s="42"/>
      <c r="HPA10" s="43"/>
      <c r="HPF10" s="42"/>
      <c r="HPG10" s="42"/>
      <c r="HPH10" s="43"/>
      <c r="HPM10" s="42"/>
      <c r="HPN10" s="42"/>
      <c r="HPO10" s="43"/>
      <c r="HPT10" s="42"/>
      <c r="HPU10" s="42"/>
      <c r="HPV10" s="43"/>
      <c r="HQA10" s="42"/>
      <c r="HQB10" s="42"/>
      <c r="HQC10" s="43"/>
      <c r="HQH10" s="42"/>
      <c r="HQI10" s="42"/>
      <c r="HQJ10" s="43"/>
      <c r="HQO10" s="42"/>
      <c r="HQP10" s="42"/>
      <c r="HQQ10" s="43"/>
      <c r="HQV10" s="42"/>
      <c r="HQW10" s="42"/>
      <c r="HQX10" s="43"/>
      <c r="HRC10" s="42"/>
      <c r="HRD10" s="42"/>
      <c r="HRE10" s="43"/>
      <c r="HRJ10" s="42"/>
      <c r="HRK10" s="42"/>
      <c r="HRL10" s="43"/>
      <c r="HRQ10" s="42"/>
      <c r="HRR10" s="42"/>
      <c r="HRS10" s="43"/>
      <c r="HRX10" s="42"/>
      <c r="HRY10" s="42"/>
      <c r="HRZ10" s="43"/>
      <c r="HSE10" s="42"/>
      <c r="HSF10" s="42"/>
      <c r="HSG10" s="43"/>
      <c r="HSL10" s="42"/>
      <c r="HSM10" s="42"/>
      <c r="HSN10" s="43"/>
      <c r="HSS10" s="42"/>
      <c r="HST10" s="42"/>
      <c r="HSU10" s="43"/>
      <c r="HSZ10" s="42"/>
      <c r="HTA10" s="42"/>
      <c r="HTB10" s="43"/>
      <c r="HTG10" s="42"/>
      <c r="HTH10" s="42"/>
      <c r="HTI10" s="43"/>
      <c r="HTN10" s="42"/>
      <c r="HTO10" s="42"/>
      <c r="HTP10" s="43"/>
      <c r="HTU10" s="42"/>
      <c r="HTV10" s="42"/>
      <c r="HTW10" s="43"/>
      <c r="HUB10" s="42"/>
      <c r="HUC10" s="42"/>
      <c r="HUD10" s="43"/>
      <c r="HUI10" s="42"/>
      <c r="HUJ10" s="42"/>
      <c r="HUK10" s="43"/>
      <c r="HUP10" s="42"/>
      <c r="HUQ10" s="42"/>
      <c r="HUR10" s="43"/>
      <c r="HUW10" s="42"/>
      <c r="HUX10" s="42"/>
      <c r="HUY10" s="43"/>
      <c r="HVD10" s="42"/>
      <c r="HVE10" s="42"/>
      <c r="HVF10" s="43"/>
      <c r="HVK10" s="42"/>
      <c r="HVL10" s="42"/>
      <c r="HVM10" s="43"/>
      <c r="HVR10" s="42"/>
      <c r="HVS10" s="42"/>
      <c r="HVT10" s="43"/>
      <c r="HVY10" s="42"/>
      <c r="HVZ10" s="42"/>
      <c r="HWA10" s="43"/>
      <c r="HWF10" s="42"/>
      <c r="HWG10" s="42"/>
      <c r="HWH10" s="43"/>
      <c r="HWM10" s="42"/>
      <c r="HWN10" s="42"/>
      <c r="HWO10" s="43"/>
      <c r="HWT10" s="42"/>
      <c r="HWU10" s="42"/>
      <c r="HWV10" s="43"/>
      <c r="HXA10" s="42"/>
      <c r="HXB10" s="42"/>
      <c r="HXC10" s="43"/>
      <c r="HXH10" s="42"/>
      <c r="HXI10" s="42"/>
      <c r="HXJ10" s="43"/>
      <c r="HXO10" s="42"/>
      <c r="HXP10" s="42"/>
      <c r="HXQ10" s="43"/>
      <c r="HXV10" s="42"/>
      <c r="HXW10" s="42"/>
      <c r="HXX10" s="43"/>
      <c r="HYC10" s="42"/>
      <c r="HYD10" s="42"/>
      <c r="HYE10" s="43"/>
      <c r="HYJ10" s="42"/>
      <c r="HYK10" s="42"/>
      <c r="HYL10" s="43"/>
      <c r="HYQ10" s="42"/>
      <c r="HYR10" s="42"/>
      <c r="HYS10" s="43"/>
      <c r="HYX10" s="42"/>
      <c r="HYY10" s="42"/>
      <c r="HYZ10" s="43"/>
      <c r="HZE10" s="42"/>
      <c r="HZF10" s="42"/>
      <c r="HZG10" s="43"/>
      <c r="HZL10" s="42"/>
      <c r="HZM10" s="42"/>
      <c r="HZN10" s="43"/>
      <c r="HZS10" s="42"/>
      <c r="HZT10" s="42"/>
      <c r="HZU10" s="43"/>
      <c r="HZZ10" s="42"/>
      <c r="IAA10" s="42"/>
      <c r="IAB10" s="43"/>
      <c r="IAG10" s="42"/>
      <c r="IAH10" s="42"/>
      <c r="IAI10" s="43"/>
      <c r="IAN10" s="42"/>
      <c r="IAO10" s="42"/>
      <c r="IAP10" s="43"/>
      <c r="IAU10" s="42"/>
      <c r="IAV10" s="42"/>
      <c r="IAW10" s="43"/>
      <c r="IBB10" s="42"/>
      <c r="IBC10" s="42"/>
      <c r="IBD10" s="43"/>
      <c r="IBI10" s="42"/>
      <c r="IBJ10" s="42"/>
      <c r="IBK10" s="43"/>
      <c r="IBP10" s="42"/>
      <c r="IBQ10" s="42"/>
      <c r="IBR10" s="43"/>
      <c r="IBW10" s="42"/>
      <c r="IBX10" s="42"/>
      <c r="IBY10" s="43"/>
      <c r="ICD10" s="42"/>
      <c r="ICE10" s="42"/>
      <c r="ICF10" s="43"/>
      <c r="ICK10" s="42"/>
      <c r="ICL10" s="42"/>
      <c r="ICM10" s="43"/>
      <c r="ICR10" s="42"/>
      <c r="ICS10" s="42"/>
      <c r="ICT10" s="43"/>
      <c r="ICY10" s="42"/>
      <c r="ICZ10" s="42"/>
      <c r="IDA10" s="43"/>
      <c r="IDF10" s="42"/>
      <c r="IDG10" s="42"/>
      <c r="IDH10" s="43"/>
      <c r="IDM10" s="42"/>
      <c r="IDN10" s="42"/>
      <c r="IDO10" s="43"/>
      <c r="IDT10" s="42"/>
      <c r="IDU10" s="42"/>
      <c r="IDV10" s="43"/>
      <c r="IEA10" s="42"/>
      <c r="IEB10" s="42"/>
      <c r="IEC10" s="43"/>
      <c r="IEH10" s="42"/>
      <c r="IEI10" s="42"/>
      <c r="IEJ10" s="43"/>
      <c r="IEO10" s="42"/>
      <c r="IEP10" s="42"/>
      <c r="IEQ10" s="43"/>
      <c r="IEV10" s="42"/>
      <c r="IEW10" s="42"/>
      <c r="IEX10" s="43"/>
      <c r="IFC10" s="42"/>
      <c r="IFD10" s="42"/>
      <c r="IFE10" s="43"/>
      <c r="IFJ10" s="42"/>
      <c r="IFK10" s="42"/>
      <c r="IFL10" s="43"/>
      <c r="IFQ10" s="42"/>
      <c r="IFR10" s="42"/>
      <c r="IFS10" s="43"/>
      <c r="IFX10" s="42"/>
      <c r="IFY10" s="42"/>
      <c r="IFZ10" s="43"/>
      <c r="IGE10" s="42"/>
      <c r="IGF10" s="42"/>
      <c r="IGG10" s="43"/>
      <c r="IGL10" s="42"/>
      <c r="IGM10" s="42"/>
      <c r="IGN10" s="43"/>
      <c r="IGS10" s="42"/>
      <c r="IGT10" s="42"/>
      <c r="IGU10" s="43"/>
      <c r="IGZ10" s="42"/>
      <c r="IHA10" s="42"/>
      <c r="IHB10" s="43"/>
      <c r="IHG10" s="42"/>
      <c r="IHH10" s="42"/>
      <c r="IHI10" s="43"/>
      <c r="IHN10" s="42"/>
      <c r="IHO10" s="42"/>
      <c r="IHP10" s="43"/>
      <c r="IHU10" s="42"/>
      <c r="IHV10" s="42"/>
      <c r="IHW10" s="43"/>
      <c r="IIB10" s="42"/>
      <c r="IIC10" s="42"/>
      <c r="IID10" s="43"/>
      <c r="III10" s="42"/>
      <c r="IIJ10" s="42"/>
      <c r="IIK10" s="43"/>
      <c r="IIP10" s="42"/>
      <c r="IIQ10" s="42"/>
      <c r="IIR10" s="43"/>
      <c r="IIW10" s="42"/>
      <c r="IIX10" s="42"/>
      <c r="IIY10" s="43"/>
      <c r="IJD10" s="42"/>
      <c r="IJE10" s="42"/>
      <c r="IJF10" s="43"/>
      <c r="IJK10" s="42"/>
      <c r="IJL10" s="42"/>
      <c r="IJM10" s="43"/>
      <c r="IJR10" s="42"/>
      <c r="IJS10" s="42"/>
      <c r="IJT10" s="43"/>
      <c r="IJY10" s="42"/>
      <c r="IJZ10" s="42"/>
      <c r="IKA10" s="43"/>
      <c r="IKF10" s="42"/>
      <c r="IKG10" s="42"/>
      <c r="IKH10" s="43"/>
      <c r="IKM10" s="42"/>
      <c r="IKN10" s="42"/>
      <c r="IKO10" s="43"/>
      <c r="IKT10" s="42"/>
      <c r="IKU10" s="42"/>
      <c r="IKV10" s="43"/>
      <c r="ILA10" s="42"/>
      <c r="ILB10" s="42"/>
      <c r="ILC10" s="43"/>
      <c r="ILH10" s="42"/>
      <c r="ILI10" s="42"/>
      <c r="ILJ10" s="43"/>
      <c r="ILO10" s="42"/>
      <c r="ILP10" s="42"/>
      <c r="ILQ10" s="43"/>
      <c r="ILV10" s="42"/>
      <c r="ILW10" s="42"/>
      <c r="ILX10" s="43"/>
      <c r="IMC10" s="42"/>
      <c r="IMD10" s="42"/>
      <c r="IME10" s="43"/>
      <c r="IMJ10" s="42"/>
      <c r="IMK10" s="42"/>
      <c r="IML10" s="43"/>
      <c r="IMQ10" s="42"/>
      <c r="IMR10" s="42"/>
      <c r="IMS10" s="43"/>
      <c r="IMX10" s="42"/>
      <c r="IMY10" s="42"/>
      <c r="IMZ10" s="43"/>
      <c r="INE10" s="42"/>
      <c r="INF10" s="42"/>
      <c r="ING10" s="43"/>
      <c r="INL10" s="42"/>
      <c r="INM10" s="42"/>
      <c r="INN10" s="43"/>
      <c r="INS10" s="42"/>
      <c r="INT10" s="42"/>
      <c r="INU10" s="43"/>
      <c r="INZ10" s="42"/>
      <c r="IOA10" s="42"/>
      <c r="IOB10" s="43"/>
      <c r="IOG10" s="42"/>
      <c r="IOH10" s="42"/>
      <c r="IOI10" s="43"/>
      <c r="ION10" s="42"/>
      <c r="IOO10" s="42"/>
      <c r="IOP10" s="43"/>
      <c r="IOU10" s="42"/>
      <c r="IOV10" s="42"/>
      <c r="IOW10" s="43"/>
      <c r="IPB10" s="42"/>
      <c r="IPC10" s="42"/>
      <c r="IPD10" s="43"/>
      <c r="IPI10" s="42"/>
      <c r="IPJ10" s="42"/>
      <c r="IPK10" s="43"/>
      <c r="IPP10" s="42"/>
      <c r="IPQ10" s="42"/>
      <c r="IPR10" s="43"/>
      <c r="IPW10" s="42"/>
      <c r="IPX10" s="42"/>
      <c r="IPY10" s="43"/>
      <c r="IQD10" s="42"/>
      <c r="IQE10" s="42"/>
      <c r="IQF10" s="43"/>
      <c r="IQK10" s="42"/>
      <c r="IQL10" s="42"/>
      <c r="IQM10" s="43"/>
      <c r="IQR10" s="42"/>
      <c r="IQS10" s="42"/>
      <c r="IQT10" s="43"/>
      <c r="IQY10" s="42"/>
      <c r="IQZ10" s="42"/>
      <c r="IRA10" s="43"/>
      <c r="IRF10" s="42"/>
      <c r="IRG10" s="42"/>
      <c r="IRH10" s="43"/>
      <c r="IRM10" s="42"/>
      <c r="IRN10" s="42"/>
      <c r="IRO10" s="43"/>
      <c r="IRT10" s="42"/>
      <c r="IRU10" s="42"/>
      <c r="IRV10" s="43"/>
      <c r="ISA10" s="42"/>
      <c r="ISB10" s="42"/>
      <c r="ISC10" s="43"/>
      <c r="ISH10" s="42"/>
      <c r="ISI10" s="42"/>
      <c r="ISJ10" s="43"/>
      <c r="ISO10" s="42"/>
      <c r="ISP10" s="42"/>
      <c r="ISQ10" s="43"/>
      <c r="ISV10" s="42"/>
      <c r="ISW10" s="42"/>
      <c r="ISX10" s="43"/>
      <c r="ITC10" s="42"/>
      <c r="ITD10" s="42"/>
      <c r="ITE10" s="43"/>
      <c r="ITJ10" s="42"/>
      <c r="ITK10" s="42"/>
      <c r="ITL10" s="43"/>
      <c r="ITQ10" s="42"/>
      <c r="ITR10" s="42"/>
      <c r="ITS10" s="43"/>
      <c r="ITX10" s="42"/>
      <c r="ITY10" s="42"/>
      <c r="ITZ10" s="43"/>
      <c r="IUE10" s="42"/>
      <c r="IUF10" s="42"/>
      <c r="IUG10" s="43"/>
      <c r="IUL10" s="42"/>
      <c r="IUM10" s="42"/>
      <c r="IUN10" s="43"/>
      <c r="IUS10" s="42"/>
      <c r="IUT10" s="42"/>
      <c r="IUU10" s="43"/>
      <c r="IUZ10" s="42"/>
      <c r="IVA10" s="42"/>
      <c r="IVB10" s="43"/>
      <c r="IVG10" s="42"/>
      <c r="IVH10" s="42"/>
      <c r="IVI10" s="43"/>
      <c r="IVN10" s="42"/>
      <c r="IVO10" s="42"/>
      <c r="IVP10" s="43"/>
      <c r="IVU10" s="42"/>
      <c r="IVV10" s="42"/>
      <c r="IVW10" s="43"/>
      <c r="IWB10" s="42"/>
      <c r="IWC10" s="42"/>
      <c r="IWD10" s="43"/>
      <c r="IWI10" s="42"/>
      <c r="IWJ10" s="42"/>
      <c r="IWK10" s="43"/>
      <c r="IWP10" s="42"/>
      <c r="IWQ10" s="42"/>
      <c r="IWR10" s="43"/>
      <c r="IWW10" s="42"/>
      <c r="IWX10" s="42"/>
      <c r="IWY10" s="43"/>
      <c r="IXD10" s="42"/>
      <c r="IXE10" s="42"/>
      <c r="IXF10" s="43"/>
      <c r="IXK10" s="42"/>
      <c r="IXL10" s="42"/>
      <c r="IXM10" s="43"/>
      <c r="IXR10" s="42"/>
      <c r="IXS10" s="42"/>
      <c r="IXT10" s="43"/>
      <c r="IXY10" s="42"/>
      <c r="IXZ10" s="42"/>
      <c r="IYA10" s="43"/>
      <c r="IYF10" s="42"/>
      <c r="IYG10" s="42"/>
      <c r="IYH10" s="43"/>
      <c r="IYM10" s="42"/>
      <c r="IYN10" s="42"/>
      <c r="IYO10" s="43"/>
      <c r="IYT10" s="42"/>
      <c r="IYU10" s="42"/>
      <c r="IYV10" s="43"/>
      <c r="IZA10" s="42"/>
      <c r="IZB10" s="42"/>
      <c r="IZC10" s="43"/>
      <c r="IZH10" s="42"/>
      <c r="IZI10" s="42"/>
      <c r="IZJ10" s="43"/>
      <c r="IZO10" s="42"/>
      <c r="IZP10" s="42"/>
      <c r="IZQ10" s="43"/>
      <c r="IZV10" s="42"/>
      <c r="IZW10" s="42"/>
      <c r="IZX10" s="43"/>
      <c r="JAC10" s="42"/>
      <c r="JAD10" s="42"/>
      <c r="JAE10" s="43"/>
      <c r="JAJ10" s="42"/>
      <c r="JAK10" s="42"/>
      <c r="JAL10" s="43"/>
      <c r="JAQ10" s="42"/>
      <c r="JAR10" s="42"/>
      <c r="JAS10" s="43"/>
      <c r="JAX10" s="42"/>
      <c r="JAY10" s="42"/>
      <c r="JAZ10" s="43"/>
      <c r="JBE10" s="42"/>
      <c r="JBF10" s="42"/>
      <c r="JBG10" s="43"/>
      <c r="JBL10" s="42"/>
      <c r="JBM10" s="42"/>
      <c r="JBN10" s="43"/>
      <c r="JBS10" s="42"/>
      <c r="JBT10" s="42"/>
      <c r="JBU10" s="43"/>
      <c r="JBZ10" s="42"/>
      <c r="JCA10" s="42"/>
      <c r="JCB10" s="43"/>
      <c r="JCG10" s="42"/>
      <c r="JCH10" s="42"/>
      <c r="JCI10" s="43"/>
      <c r="JCN10" s="42"/>
      <c r="JCO10" s="42"/>
      <c r="JCP10" s="43"/>
      <c r="JCU10" s="42"/>
      <c r="JCV10" s="42"/>
      <c r="JCW10" s="43"/>
      <c r="JDB10" s="42"/>
      <c r="JDC10" s="42"/>
      <c r="JDD10" s="43"/>
      <c r="JDI10" s="42"/>
      <c r="JDJ10" s="42"/>
      <c r="JDK10" s="43"/>
      <c r="JDP10" s="42"/>
      <c r="JDQ10" s="42"/>
      <c r="JDR10" s="43"/>
      <c r="JDW10" s="42"/>
      <c r="JDX10" s="42"/>
      <c r="JDY10" s="43"/>
      <c r="JED10" s="42"/>
      <c r="JEE10" s="42"/>
      <c r="JEF10" s="43"/>
      <c r="JEK10" s="42"/>
      <c r="JEL10" s="42"/>
      <c r="JEM10" s="43"/>
      <c r="JER10" s="42"/>
      <c r="JES10" s="42"/>
      <c r="JET10" s="43"/>
      <c r="JEY10" s="42"/>
      <c r="JEZ10" s="42"/>
      <c r="JFA10" s="43"/>
      <c r="JFF10" s="42"/>
      <c r="JFG10" s="42"/>
      <c r="JFH10" s="43"/>
      <c r="JFM10" s="42"/>
      <c r="JFN10" s="42"/>
      <c r="JFO10" s="43"/>
      <c r="JFT10" s="42"/>
      <c r="JFU10" s="42"/>
      <c r="JFV10" s="43"/>
      <c r="JGA10" s="42"/>
      <c r="JGB10" s="42"/>
      <c r="JGC10" s="43"/>
      <c r="JGH10" s="42"/>
      <c r="JGI10" s="42"/>
      <c r="JGJ10" s="43"/>
      <c r="JGO10" s="42"/>
      <c r="JGP10" s="42"/>
      <c r="JGQ10" s="43"/>
      <c r="JGV10" s="42"/>
      <c r="JGW10" s="42"/>
      <c r="JGX10" s="43"/>
      <c r="JHC10" s="42"/>
      <c r="JHD10" s="42"/>
      <c r="JHE10" s="43"/>
      <c r="JHJ10" s="42"/>
      <c r="JHK10" s="42"/>
      <c r="JHL10" s="43"/>
      <c r="JHQ10" s="42"/>
      <c r="JHR10" s="42"/>
      <c r="JHS10" s="43"/>
      <c r="JHX10" s="42"/>
      <c r="JHY10" s="42"/>
      <c r="JHZ10" s="43"/>
      <c r="JIE10" s="42"/>
      <c r="JIF10" s="42"/>
      <c r="JIG10" s="43"/>
      <c r="JIL10" s="42"/>
      <c r="JIM10" s="42"/>
      <c r="JIN10" s="43"/>
      <c r="JIS10" s="42"/>
      <c r="JIT10" s="42"/>
      <c r="JIU10" s="43"/>
      <c r="JIZ10" s="42"/>
      <c r="JJA10" s="42"/>
      <c r="JJB10" s="43"/>
      <c r="JJG10" s="42"/>
      <c r="JJH10" s="42"/>
      <c r="JJI10" s="43"/>
      <c r="JJN10" s="42"/>
      <c r="JJO10" s="42"/>
      <c r="JJP10" s="43"/>
      <c r="JJU10" s="42"/>
      <c r="JJV10" s="42"/>
      <c r="JJW10" s="43"/>
      <c r="JKB10" s="42"/>
      <c r="JKC10" s="42"/>
      <c r="JKD10" s="43"/>
      <c r="JKI10" s="42"/>
      <c r="JKJ10" s="42"/>
      <c r="JKK10" s="43"/>
      <c r="JKP10" s="42"/>
      <c r="JKQ10" s="42"/>
      <c r="JKR10" s="43"/>
      <c r="JKW10" s="42"/>
      <c r="JKX10" s="42"/>
      <c r="JKY10" s="43"/>
      <c r="JLD10" s="42"/>
      <c r="JLE10" s="42"/>
      <c r="JLF10" s="43"/>
      <c r="JLK10" s="42"/>
      <c r="JLL10" s="42"/>
      <c r="JLM10" s="43"/>
      <c r="JLR10" s="42"/>
      <c r="JLS10" s="42"/>
      <c r="JLT10" s="43"/>
      <c r="JLY10" s="42"/>
      <c r="JLZ10" s="42"/>
      <c r="JMA10" s="43"/>
      <c r="JMF10" s="42"/>
      <c r="JMG10" s="42"/>
      <c r="JMH10" s="43"/>
      <c r="JMM10" s="42"/>
      <c r="JMN10" s="42"/>
      <c r="JMO10" s="43"/>
      <c r="JMT10" s="42"/>
      <c r="JMU10" s="42"/>
      <c r="JMV10" s="43"/>
      <c r="JNA10" s="42"/>
      <c r="JNB10" s="42"/>
      <c r="JNC10" s="43"/>
      <c r="JNH10" s="42"/>
      <c r="JNI10" s="42"/>
      <c r="JNJ10" s="43"/>
      <c r="JNO10" s="42"/>
      <c r="JNP10" s="42"/>
      <c r="JNQ10" s="43"/>
      <c r="JNV10" s="42"/>
      <c r="JNW10" s="42"/>
      <c r="JNX10" s="43"/>
      <c r="JOC10" s="42"/>
      <c r="JOD10" s="42"/>
      <c r="JOE10" s="43"/>
      <c r="JOJ10" s="42"/>
      <c r="JOK10" s="42"/>
      <c r="JOL10" s="43"/>
      <c r="JOQ10" s="42"/>
      <c r="JOR10" s="42"/>
      <c r="JOS10" s="43"/>
      <c r="JOX10" s="42"/>
      <c r="JOY10" s="42"/>
      <c r="JOZ10" s="43"/>
      <c r="JPE10" s="42"/>
      <c r="JPF10" s="42"/>
      <c r="JPG10" s="43"/>
      <c r="JPL10" s="42"/>
      <c r="JPM10" s="42"/>
      <c r="JPN10" s="43"/>
      <c r="JPS10" s="42"/>
      <c r="JPT10" s="42"/>
      <c r="JPU10" s="43"/>
      <c r="JPZ10" s="42"/>
      <c r="JQA10" s="42"/>
      <c r="JQB10" s="43"/>
      <c r="JQG10" s="42"/>
      <c r="JQH10" s="42"/>
      <c r="JQI10" s="43"/>
      <c r="JQN10" s="42"/>
      <c r="JQO10" s="42"/>
      <c r="JQP10" s="43"/>
      <c r="JQU10" s="42"/>
      <c r="JQV10" s="42"/>
      <c r="JQW10" s="43"/>
      <c r="JRB10" s="42"/>
      <c r="JRC10" s="42"/>
      <c r="JRD10" s="43"/>
      <c r="JRI10" s="42"/>
      <c r="JRJ10" s="42"/>
      <c r="JRK10" s="43"/>
      <c r="JRP10" s="42"/>
      <c r="JRQ10" s="42"/>
      <c r="JRR10" s="43"/>
      <c r="JRW10" s="42"/>
      <c r="JRX10" s="42"/>
      <c r="JRY10" s="43"/>
      <c r="JSD10" s="42"/>
      <c r="JSE10" s="42"/>
      <c r="JSF10" s="43"/>
      <c r="JSK10" s="42"/>
      <c r="JSL10" s="42"/>
      <c r="JSM10" s="43"/>
      <c r="JSR10" s="42"/>
      <c r="JSS10" s="42"/>
      <c r="JST10" s="43"/>
      <c r="JSY10" s="42"/>
      <c r="JSZ10" s="42"/>
      <c r="JTA10" s="43"/>
      <c r="JTF10" s="42"/>
      <c r="JTG10" s="42"/>
      <c r="JTH10" s="43"/>
      <c r="JTM10" s="42"/>
      <c r="JTN10" s="42"/>
      <c r="JTO10" s="43"/>
      <c r="JTT10" s="42"/>
      <c r="JTU10" s="42"/>
      <c r="JTV10" s="43"/>
      <c r="JUA10" s="42"/>
      <c r="JUB10" s="42"/>
      <c r="JUC10" s="43"/>
      <c r="JUH10" s="42"/>
      <c r="JUI10" s="42"/>
      <c r="JUJ10" s="43"/>
      <c r="JUO10" s="42"/>
      <c r="JUP10" s="42"/>
      <c r="JUQ10" s="43"/>
      <c r="JUV10" s="42"/>
      <c r="JUW10" s="42"/>
      <c r="JUX10" s="43"/>
      <c r="JVC10" s="42"/>
      <c r="JVD10" s="42"/>
      <c r="JVE10" s="43"/>
      <c r="JVJ10" s="42"/>
      <c r="JVK10" s="42"/>
      <c r="JVL10" s="43"/>
      <c r="JVQ10" s="42"/>
      <c r="JVR10" s="42"/>
      <c r="JVS10" s="43"/>
      <c r="JVX10" s="42"/>
      <c r="JVY10" s="42"/>
      <c r="JVZ10" s="43"/>
      <c r="JWE10" s="42"/>
      <c r="JWF10" s="42"/>
      <c r="JWG10" s="43"/>
      <c r="JWL10" s="42"/>
      <c r="JWM10" s="42"/>
      <c r="JWN10" s="43"/>
      <c r="JWS10" s="42"/>
      <c r="JWT10" s="42"/>
      <c r="JWU10" s="43"/>
      <c r="JWZ10" s="42"/>
      <c r="JXA10" s="42"/>
      <c r="JXB10" s="43"/>
      <c r="JXG10" s="42"/>
      <c r="JXH10" s="42"/>
      <c r="JXI10" s="43"/>
      <c r="JXN10" s="42"/>
      <c r="JXO10" s="42"/>
      <c r="JXP10" s="43"/>
      <c r="JXU10" s="42"/>
      <c r="JXV10" s="42"/>
      <c r="JXW10" s="43"/>
      <c r="JYB10" s="42"/>
      <c r="JYC10" s="42"/>
      <c r="JYD10" s="43"/>
      <c r="JYI10" s="42"/>
      <c r="JYJ10" s="42"/>
      <c r="JYK10" s="43"/>
      <c r="JYP10" s="42"/>
      <c r="JYQ10" s="42"/>
      <c r="JYR10" s="43"/>
      <c r="JYW10" s="42"/>
      <c r="JYX10" s="42"/>
      <c r="JYY10" s="43"/>
      <c r="JZD10" s="42"/>
      <c r="JZE10" s="42"/>
      <c r="JZF10" s="43"/>
      <c r="JZK10" s="42"/>
      <c r="JZL10" s="42"/>
      <c r="JZM10" s="43"/>
      <c r="JZR10" s="42"/>
      <c r="JZS10" s="42"/>
      <c r="JZT10" s="43"/>
      <c r="JZY10" s="42"/>
      <c r="JZZ10" s="42"/>
      <c r="KAA10" s="43"/>
      <c r="KAF10" s="42"/>
      <c r="KAG10" s="42"/>
      <c r="KAH10" s="43"/>
      <c r="KAM10" s="42"/>
      <c r="KAN10" s="42"/>
      <c r="KAO10" s="43"/>
      <c r="KAT10" s="42"/>
      <c r="KAU10" s="42"/>
      <c r="KAV10" s="43"/>
      <c r="KBA10" s="42"/>
      <c r="KBB10" s="42"/>
      <c r="KBC10" s="43"/>
      <c r="KBH10" s="42"/>
      <c r="KBI10" s="42"/>
      <c r="KBJ10" s="43"/>
      <c r="KBO10" s="42"/>
      <c r="KBP10" s="42"/>
      <c r="KBQ10" s="43"/>
      <c r="KBV10" s="42"/>
      <c r="KBW10" s="42"/>
      <c r="KBX10" s="43"/>
      <c r="KCC10" s="42"/>
      <c r="KCD10" s="42"/>
      <c r="KCE10" s="43"/>
      <c r="KCJ10" s="42"/>
      <c r="KCK10" s="42"/>
      <c r="KCL10" s="43"/>
      <c r="KCQ10" s="42"/>
      <c r="KCR10" s="42"/>
      <c r="KCS10" s="43"/>
      <c r="KCX10" s="42"/>
      <c r="KCY10" s="42"/>
      <c r="KCZ10" s="43"/>
      <c r="KDE10" s="42"/>
      <c r="KDF10" s="42"/>
      <c r="KDG10" s="43"/>
      <c r="KDL10" s="42"/>
      <c r="KDM10" s="42"/>
      <c r="KDN10" s="43"/>
      <c r="KDS10" s="42"/>
      <c r="KDT10" s="42"/>
      <c r="KDU10" s="43"/>
      <c r="KDZ10" s="42"/>
      <c r="KEA10" s="42"/>
      <c r="KEB10" s="43"/>
      <c r="KEG10" s="42"/>
      <c r="KEH10" s="42"/>
      <c r="KEI10" s="43"/>
      <c r="KEN10" s="42"/>
      <c r="KEO10" s="42"/>
      <c r="KEP10" s="43"/>
      <c r="KEU10" s="42"/>
      <c r="KEV10" s="42"/>
      <c r="KEW10" s="43"/>
      <c r="KFB10" s="42"/>
      <c r="KFC10" s="42"/>
      <c r="KFD10" s="43"/>
      <c r="KFI10" s="42"/>
      <c r="KFJ10" s="42"/>
      <c r="KFK10" s="43"/>
      <c r="KFP10" s="42"/>
      <c r="KFQ10" s="42"/>
      <c r="KFR10" s="43"/>
      <c r="KFW10" s="42"/>
      <c r="KFX10" s="42"/>
      <c r="KFY10" s="43"/>
      <c r="KGD10" s="42"/>
      <c r="KGE10" s="42"/>
      <c r="KGF10" s="43"/>
      <c r="KGK10" s="42"/>
      <c r="KGL10" s="42"/>
      <c r="KGM10" s="43"/>
      <c r="KGR10" s="42"/>
      <c r="KGS10" s="42"/>
      <c r="KGT10" s="43"/>
      <c r="KGY10" s="42"/>
      <c r="KGZ10" s="42"/>
      <c r="KHA10" s="43"/>
      <c r="KHF10" s="42"/>
      <c r="KHG10" s="42"/>
      <c r="KHH10" s="43"/>
      <c r="KHM10" s="42"/>
      <c r="KHN10" s="42"/>
      <c r="KHO10" s="43"/>
      <c r="KHT10" s="42"/>
      <c r="KHU10" s="42"/>
      <c r="KHV10" s="43"/>
      <c r="KIA10" s="42"/>
      <c r="KIB10" s="42"/>
      <c r="KIC10" s="43"/>
      <c r="KIH10" s="42"/>
      <c r="KII10" s="42"/>
      <c r="KIJ10" s="43"/>
      <c r="KIO10" s="42"/>
      <c r="KIP10" s="42"/>
      <c r="KIQ10" s="43"/>
      <c r="KIV10" s="42"/>
      <c r="KIW10" s="42"/>
      <c r="KIX10" s="43"/>
      <c r="KJC10" s="42"/>
      <c r="KJD10" s="42"/>
      <c r="KJE10" s="43"/>
      <c r="KJJ10" s="42"/>
      <c r="KJK10" s="42"/>
      <c r="KJL10" s="43"/>
      <c r="KJQ10" s="42"/>
      <c r="KJR10" s="42"/>
      <c r="KJS10" s="43"/>
      <c r="KJX10" s="42"/>
      <c r="KJY10" s="42"/>
      <c r="KJZ10" s="43"/>
      <c r="KKE10" s="42"/>
      <c r="KKF10" s="42"/>
      <c r="KKG10" s="43"/>
      <c r="KKL10" s="42"/>
      <c r="KKM10" s="42"/>
      <c r="KKN10" s="43"/>
      <c r="KKS10" s="42"/>
      <c r="KKT10" s="42"/>
      <c r="KKU10" s="43"/>
      <c r="KKZ10" s="42"/>
      <c r="KLA10" s="42"/>
      <c r="KLB10" s="43"/>
      <c r="KLG10" s="42"/>
      <c r="KLH10" s="42"/>
      <c r="KLI10" s="43"/>
      <c r="KLN10" s="42"/>
      <c r="KLO10" s="42"/>
      <c r="KLP10" s="43"/>
      <c r="KLU10" s="42"/>
      <c r="KLV10" s="42"/>
      <c r="KLW10" s="43"/>
      <c r="KMB10" s="42"/>
      <c r="KMC10" s="42"/>
      <c r="KMD10" s="43"/>
      <c r="KMI10" s="42"/>
      <c r="KMJ10" s="42"/>
      <c r="KMK10" s="43"/>
      <c r="KMP10" s="42"/>
      <c r="KMQ10" s="42"/>
      <c r="KMR10" s="43"/>
      <c r="KMW10" s="42"/>
      <c r="KMX10" s="42"/>
      <c r="KMY10" s="43"/>
      <c r="KND10" s="42"/>
      <c r="KNE10" s="42"/>
      <c r="KNF10" s="43"/>
      <c r="KNK10" s="42"/>
      <c r="KNL10" s="42"/>
      <c r="KNM10" s="43"/>
      <c r="KNR10" s="42"/>
      <c r="KNS10" s="42"/>
      <c r="KNT10" s="43"/>
      <c r="KNY10" s="42"/>
      <c r="KNZ10" s="42"/>
      <c r="KOA10" s="43"/>
      <c r="KOF10" s="42"/>
      <c r="KOG10" s="42"/>
      <c r="KOH10" s="43"/>
      <c r="KOM10" s="42"/>
      <c r="KON10" s="42"/>
      <c r="KOO10" s="43"/>
      <c r="KOT10" s="42"/>
      <c r="KOU10" s="42"/>
      <c r="KOV10" s="43"/>
      <c r="KPA10" s="42"/>
      <c r="KPB10" s="42"/>
      <c r="KPC10" s="43"/>
      <c r="KPH10" s="42"/>
      <c r="KPI10" s="42"/>
      <c r="KPJ10" s="43"/>
      <c r="KPO10" s="42"/>
      <c r="KPP10" s="42"/>
      <c r="KPQ10" s="43"/>
      <c r="KPV10" s="42"/>
      <c r="KPW10" s="42"/>
      <c r="KPX10" s="43"/>
      <c r="KQC10" s="42"/>
      <c r="KQD10" s="42"/>
      <c r="KQE10" s="43"/>
      <c r="KQJ10" s="42"/>
      <c r="KQK10" s="42"/>
      <c r="KQL10" s="43"/>
      <c r="KQQ10" s="42"/>
      <c r="KQR10" s="42"/>
      <c r="KQS10" s="43"/>
      <c r="KQX10" s="42"/>
      <c r="KQY10" s="42"/>
      <c r="KQZ10" s="43"/>
      <c r="KRE10" s="42"/>
      <c r="KRF10" s="42"/>
      <c r="KRG10" s="43"/>
      <c r="KRL10" s="42"/>
      <c r="KRM10" s="42"/>
      <c r="KRN10" s="43"/>
      <c r="KRS10" s="42"/>
      <c r="KRT10" s="42"/>
      <c r="KRU10" s="43"/>
      <c r="KRZ10" s="42"/>
      <c r="KSA10" s="42"/>
      <c r="KSB10" s="43"/>
      <c r="KSG10" s="42"/>
      <c r="KSH10" s="42"/>
      <c r="KSI10" s="43"/>
      <c r="KSN10" s="42"/>
      <c r="KSO10" s="42"/>
      <c r="KSP10" s="43"/>
      <c r="KSU10" s="42"/>
      <c r="KSV10" s="42"/>
      <c r="KSW10" s="43"/>
      <c r="KTB10" s="42"/>
      <c r="KTC10" s="42"/>
      <c r="KTD10" s="43"/>
      <c r="KTI10" s="42"/>
      <c r="KTJ10" s="42"/>
      <c r="KTK10" s="43"/>
      <c r="KTP10" s="42"/>
      <c r="KTQ10" s="42"/>
      <c r="KTR10" s="43"/>
      <c r="KTW10" s="42"/>
      <c r="KTX10" s="42"/>
      <c r="KTY10" s="43"/>
      <c r="KUD10" s="42"/>
      <c r="KUE10" s="42"/>
      <c r="KUF10" s="43"/>
      <c r="KUK10" s="42"/>
      <c r="KUL10" s="42"/>
      <c r="KUM10" s="43"/>
      <c r="KUR10" s="42"/>
      <c r="KUS10" s="42"/>
      <c r="KUT10" s="43"/>
      <c r="KUY10" s="42"/>
      <c r="KUZ10" s="42"/>
      <c r="KVA10" s="43"/>
      <c r="KVF10" s="42"/>
      <c r="KVG10" s="42"/>
      <c r="KVH10" s="43"/>
      <c r="KVM10" s="42"/>
      <c r="KVN10" s="42"/>
      <c r="KVO10" s="43"/>
      <c r="KVT10" s="42"/>
      <c r="KVU10" s="42"/>
      <c r="KVV10" s="43"/>
      <c r="KWA10" s="42"/>
      <c r="KWB10" s="42"/>
      <c r="KWC10" s="43"/>
      <c r="KWH10" s="42"/>
      <c r="KWI10" s="42"/>
      <c r="KWJ10" s="43"/>
      <c r="KWO10" s="42"/>
      <c r="KWP10" s="42"/>
      <c r="KWQ10" s="43"/>
      <c r="KWV10" s="42"/>
      <c r="KWW10" s="42"/>
      <c r="KWX10" s="43"/>
      <c r="KXC10" s="42"/>
      <c r="KXD10" s="42"/>
      <c r="KXE10" s="43"/>
      <c r="KXJ10" s="42"/>
      <c r="KXK10" s="42"/>
      <c r="KXL10" s="43"/>
      <c r="KXQ10" s="42"/>
      <c r="KXR10" s="42"/>
      <c r="KXS10" s="43"/>
      <c r="KXX10" s="42"/>
      <c r="KXY10" s="42"/>
      <c r="KXZ10" s="43"/>
      <c r="KYE10" s="42"/>
      <c r="KYF10" s="42"/>
      <c r="KYG10" s="43"/>
      <c r="KYL10" s="42"/>
      <c r="KYM10" s="42"/>
      <c r="KYN10" s="43"/>
      <c r="KYS10" s="42"/>
      <c r="KYT10" s="42"/>
      <c r="KYU10" s="43"/>
      <c r="KYZ10" s="42"/>
      <c r="KZA10" s="42"/>
      <c r="KZB10" s="43"/>
      <c r="KZG10" s="42"/>
      <c r="KZH10" s="42"/>
      <c r="KZI10" s="43"/>
      <c r="KZN10" s="42"/>
      <c r="KZO10" s="42"/>
      <c r="KZP10" s="43"/>
      <c r="KZU10" s="42"/>
      <c r="KZV10" s="42"/>
      <c r="KZW10" s="43"/>
      <c r="LAB10" s="42"/>
      <c r="LAC10" s="42"/>
      <c r="LAD10" s="43"/>
      <c r="LAI10" s="42"/>
      <c r="LAJ10" s="42"/>
      <c r="LAK10" s="43"/>
      <c r="LAP10" s="42"/>
      <c r="LAQ10" s="42"/>
      <c r="LAR10" s="43"/>
      <c r="LAW10" s="42"/>
      <c r="LAX10" s="42"/>
      <c r="LAY10" s="43"/>
      <c r="LBD10" s="42"/>
      <c r="LBE10" s="42"/>
      <c r="LBF10" s="43"/>
      <c r="LBK10" s="42"/>
      <c r="LBL10" s="42"/>
      <c r="LBM10" s="43"/>
      <c r="LBR10" s="42"/>
      <c r="LBS10" s="42"/>
      <c r="LBT10" s="43"/>
      <c r="LBY10" s="42"/>
      <c r="LBZ10" s="42"/>
      <c r="LCA10" s="43"/>
      <c r="LCF10" s="42"/>
      <c r="LCG10" s="42"/>
      <c r="LCH10" s="43"/>
      <c r="LCM10" s="42"/>
      <c r="LCN10" s="42"/>
      <c r="LCO10" s="43"/>
      <c r="LCT10" s="42"/>
      <c r="LCU10" s="42"/>
      <c r="LCV10" s="43"/>
      <c r="LDA10" s="42"/>
      <c r="LDB10" s="42"/>
      <c r="LDC10" s="43"/>
      <c r="LDH10" s="42"/>
      <c r="LDI10" s="42"/>
      <c r="LDJ10" s="43"/>
      <c r="LDO10" s="42"/>
      <c r="LDP10" s="42"/>
      <c r="LDQ10" s="43"/>
      <c r="LDV10" s="42"/>
      <c r="LDW10" s="42"/>
      <c r="LDX10" s="43"/>
      <c r="LEC10" s="42"/>
      <c r="LED10" s="42"/>
      <c r="LEE10" s="43"/>
      <c r="LEJ10" s="42"/>
      <c r="LEK10" s="42"/>
      <c r="LEL10" s="43"/>
      <c r="LEQ10" s="42"/>
      <c r="LER10" s="42"/>
      <c r="LES10" s="43"/>
      <c r="LEX10" s="42"/>
      <c r="LEY10" s="42"/>
      <c r="LEZ10" s="43"/>
      <c r="LFE10" s="42"/>
      <c r="LFF10" s="42"/>
      <c r="LFG10" s="43"/>
      <c r="LFL10" s="42"/>
      <c r="LFM10" s="42"/>
      <c r="LFN10" s="43"/>
      <c r="LFS10" s="42"/>
      <c r="LFT10" s="42"/>
      <c r="LFU10" s="43"/>
      <c r="LFZ10" s="42"/>
      <c r="LGA10" s="42"/>
      <c r="LGB10" s="43"/>
      <c r="LGG10" s="42"/>
      <c r="LGH10" s="42"/>
      <c r="LGI10" s="43"/>
      <c r="LGN10" s="42"/>
      <c r="LGO10" s="42"/>
      <c r="LGP10" s="43"/>
      <c r="LGU10" s="42"/>
      <c r="LGV10" s="42"/>
      <c r="LGW10" s="43"/>
      <c r="LHB10" s="42"/>
      <c r="LHC10" s="42"/>
      <c r="LHD10" s="43"/>
      <c r="LHI10" s="42"/>
      <c r="LHJ10" s="42"/>
      <c r="LHK10" s="43"/>
      <c r="LHP10" s="42"/>
      <c r="LHQ10" s="42"/>
      <c r="LHR10" s="43"/>
      <c r="LHW10" s="42"/>
      <c r="LHX10" s="42"/>
      <c r="LHY10" s="43"/>
      <c r="LID10" s="42"/>
      <c r="LIE10" s="42"/>
      <c r="LIF10" s="43"/>
      <c r="LIK10" s="42"/>
      <c r="LIL10" s="42"/>
      <c r="LIM10" s="43"/>
      <c r="LIR10" s="42"/>
      <c r="LIS10" s="42"/>
      <c r="LIT10" s="43"/>
      <c r="LIY10" s="42"/>
      <c r="LIZ10" s="42"/>
      <c r="LJA10" s="43"/>
      <c r="LJF10" s="42"/>
      <c r="LJG10" s="42"/>
      <c r="LJH10" s="43"/>
      <c r="LJM10" s="42"/>
      <c r="LJN10" s="42"/>
      <c r="LJO10" s="43"/>
      <c r="LJT10" s="42"/>
      <c r="LJU10" s="42"/>
      <c r="LJV10" s="43"/>
      <c r="LKA10" s="42"/>
      <c r="LKB10" s="42"/>
      <c r="LKC10" s="43"/>
      <c r="LKH10" s="42"/>
      <c r="LKI10" s="42"/>
      <c r="LKJ10" s="43"/>
      <c r="LKO10" s="42"/>
      <c r="LKP10" s="42"/>
      <c r="LKQ10" s="43"/>
      <c r="LKV10" s="42"/>
      <c r="LKW10" s="42"/>
      <c r="LKX10" s="43"/>
      <c r="LLC10" s="42"/>
      <c r="LLD10" s="42"/>
      <c r="LLE10" s="43"/>
      <c r="LLJ10" s="42"/>
      <c r="LLK10" s="42"/>
      <c r="LLL10" s="43"/>
      <c r="LLQ10" s="42"/>
      <c r="LLR10" s="42"/>
      <c r="LLS10" s="43"/>
      <c r="LLX10" s="42"/>
      <c r="LLY10" s="42"/>
      <c r="LLZ10" s="43"/>
      <c r="LME10" s="42"/>
      <c r="LMF10" s="42"/>
      <c r="LMG10" s="43"/>
      <c r="LML10" s="42"/>
      <c r="LMM10" s="42"/>
      <c r="LMN10" s="43"/>
      <c r="LMS10" s="42"/>
      <c r="LMT10" s="42"/>
      <c r="LMU10" s="43"/>
      <c r="LMZ10" s="42"/>
      <c r="LNA10" s="42"/>
      <c r="LNB10" s="43"/>
      <c r="LNG10" s="42"/>
      <c r="LNH10" s="42"/>
      <c r="LNI10" s="43"/>
      <c r="LNN10" s="42"/>
      <c r="LNO10" s="42"/>
      <c r="LNP10" s="43"/>
      <c r="LNU10" s="42"/>
      <c r="LNV10" s="42"/>
      <c r="LNW10" s="43"/>
      <c r="LOB10" s="42"/>
      <c r="LOC10" s="42"/>
      <c r="LOD10" s="43"/>
      <c r="LOI10" s="42"/>
      <c r="LOJ10" s="42"/>
      <c r="LOK10" s="43"/>
      <c r="LOP10" s="42"/>
      <c r="LOQ10" s="42"/>
      <c r="LOR10" s="43"/>
      <c r="LOW10" s="42"/>
      <c r="LOX10" s="42"/>
      <c r="LOY10" s="43"/>
      <c r="LPD10" s="42"/>
      <c r="LPE10" s="42"/>
      <c r="LPF10" s="43"/>
      <c r="LPK10" s="42"/>
      <c r="LPL10" s="42"/>
      <c r="LPM10" s="43"/>
      <c r="LPR10" s="42"/>
      <c r="LPS10" s="42"/>
      <c r="LPT10" s="43"/>
      <c r="LPY10" s="42"/>
      <c r="LPZ10" s="42"/>
      <c r="LQA10" s="43"/>
      <c r="LQF10" s="42"/>
      <c r="LQG10" s="42"/>
      <c r="LQH10" s="43"/>
      <c r="LQM10" s="42"/>
      <c r="LQN10" s="42"/>
      <c r="LQO10" s="43"/>
      <c r="LQT10" s="42"/>
      <c r="LQU10" s="42"/>
      <c r="LQV10" s="43"/>
      <c r="LRA10" s="42"/>
      <c r="LRB10" s="42"/>
      <c r="LRC10" s="43"/>
      <c r="LRH10" s="42"/>
      <c r="LRI10" s="42"/>
      <c r="LRJ10" s="43"/>
      <c r="LRO10" s="42"/>
      <c r="LRP10" s="42"/>
      <c r="LRQ10" s="43"/>
      <c r="LRV10" s="42"/>
      <c r="LRW10" s="42"/>
      <c r="LRX10" s="43"/>
      <c r="LSC10" s="42"/>
      <c r="LSD10" s="42"/>
      <c r="LSE10" s="43"/>
      <c r="LSJ10" s="42"/>
      <c r="LSK10" s="42"/>
      <c r="LSL10" s="43"/>
      <c r="LSQ10" s="42"/>
      <c r="LSR10" s="42"/>
      <c r="LSS10" s="43"/>
      <c r="LSX10" s="42"/>
      <c r="LSY10" s="42"/>
      <c r="LSZ10" s="43"/>
      <c r="LTE10" s="42"/>
      <c r="LTF10" s="42"/>
      <c r="LTG10" s="43"/>
      <c r="LTL10" s="42"/>
      <c r="LTM10" s="42"/>
      <c r="LTN10" s="43"/>
      <c r="LTS10" s="42"/>
      <c r="LTT10" s="42"/>
      <c r="LTU10" s="43"/>
      <c r="LTZ10" s="42"/>
      <c r="LUA10" s="42"/>
      <c r="LUB10" s="43"/>
      <c r="LUG10" s="42"/>
      <c r="LUH10" s="42"/>
      <c r="LUI10" s="43"/>
      <c r="LUN10" s="42"/>
      <c r="LUO10" s="42"/>
      <c r="LUP10" s="43"/>
      <c r="LUU10" s="42"/>
      <c r="LUV10" s="42"/>
      <c r="LUW10" s="43"/>
      <c r="LVB10" s="42"/>
      <c r="LVC10" s="42"/>
      <c r="LVD10" s="43"/>
      <c r="LVI10" s="42"/>
      <c r="LVJ10" s="42"/>
      <c r="LVK10" s="43"/>
      <c r="LVP10" s="42"/>
      <c r="LVQ10" s="42"/>
      <c r="LVR10" s="43"/>
      <c r="LVW10" s="42"/>
      <c r="LVX10" s="42"/>
      <c r="LVY10" s="43"/>
      <c r="LWD10" s="42"/>
      <c r="LWE10" s="42"/>
      <c r="LWF10" s="43"/>
      <c r="LWK10" s="42"/>
      <c r="LWL10" s="42"/>
      <c r="LWM10" s="43"/>
      <c r="LWR10" s="42"/>
      <c r="LWS10" s="42"/>
      <c r="LWT10" s="43"/>
      <c r="LWY10" s="42"/>
      <c r="LWZ10" s="42"/>
      <c r="LXA10" s="43"/>
      <c r="LXF10" s="42"/>
      <c r="LXG10" s="42"/>
      <c r="LXH10" s="43"/>
      <c r="LXM10" s="42"/>
      <c r="LXN10" s="42"/>
      <c r="LXO10" s="43"/>
      <c r="LXT10" s="42"/>
      <c r="LXU10" s="42"/>
      <c r="LXV10" s="43"/>
      <c r="LYA10" s="42"/>
      <c r="LYB10" s="42"/>
      <c r="LYC10" s="43"/>
      <c r="LYH10" s="42"/>
      <c r="LYI10" s="42"/>
      <c r="LYJ10" s="43"/>
      <c r="LYO10" s="42"/>
      <c r="LYP10" s="42"/>
      <c r="LYQ10" s="43"/>
      <c r="LYV10" s="42"/>
      <c r="LYW10" s="42"/>
      <c r="LYX10" s="43"/>
      <c r="LZC10" s="42"/>
      <c r="LZD10" s="42"/>
      <c r="LZE10" s="43"/>
      <c r="LZJ10" s="42"/>
      <c r="LZK10" s="42"/>
      <c r="LZL10" s="43"/>
      <c r="LZQ10" s="42"/>
      <c r="LZR10" s="42"/>
      <c r="LZS10" s="43"/>
      <c r="LZX10" s="42"/>
      <c r="LZY10" s="42"/>
      <c r="LZZ10" s="43"/>
      <c r="MAE10" s="42"/>
      <c r="MAF10" s="42"/>
      <c r="MAG10" s="43"/>
      <c r="MAL10" s="42"/>
      <c r="MAM10" s="42"/>
      <c r="MAN10" s="43"/>
      <c r="MAS10" s="42"/>
      <c r="MAT10" s="42"/>
      <c r="MAU10" s="43"/>
      <c r="MAZ10" s="42"/>
      <c r="MBA10" s="42"/>
      <c r="MBB10" s="43"/>
      <c r="MBG10" s="42"/>
      <c r="MBH10" s="42"/>
      <c r="MBI10" s="43"/>
      <c r="MBN10" s="42"/>
      <c r="MBO10" s="42"/>
      <c r="MBP10" s="43"/>
      <c r="MBU10" s="42"/>
      <c r="MBV10" s="42"/>
      <c r="MBW10" s="43"/>
      <c r="MCB10" s="42"/>
      <c r="MCC10" s="42"/>
      <c r="MCD10" s="43"/>
      <c r="MCI10" s="42"/>
      <c r="MCJ10" s="42"/>
      <c r="MCK10" s="43"/>
      <c r="MCP10" s="42"/>
      <c r="MCQ10" s="42"/>
      <c r="MCR10" s="43"/>
      <c r="MCW10" s="42"/>
      <c r="MCX10" s="42"/>
      <c r="MCY10" s="43"/>
      <c r="MDD10" s="42"/>
      <c r="MDE10" s="42"/>
      <c r="MDF10" s="43"/>
      <c r="MDK10" s="42"/>
      <c r="MDL10" s="42"/>
      <c r="MDM10" s="43"/>
      <c r="MDR10" s="42"/>
      <c r="MDS10" s="42"/>
      <c r="MDT10" s="43"/>
      <c r="MDY10" s="42"/>
      <c r="MDZ10" s="42"/>
      <c r="MEA10" s="43"/>
      <c r="MEF10" s="42"/>
      <c r="MEG10" s="42"/>
      <c r="MEH10" s="43"/>
      <c r="MEM10" s="42"/>
      <c r="MEN10" s="42"/>
      <c r="MEO10" s="43"/>
      <c r="MET10" s="42"/>
      <c r="MEU10" s="42"/>
      <c r="MEV10" s="43"/>
      <c r="MFA10" s="42"/>
      <c r="MFB10" s="42"/>
      <c r="MFC10" s="43"/>
      <c r="MFH10" s="42"/>
      <c r="MFI10" s="42"/>
      <c r="MFJ10" s="43"/>
      <c r="MFO10" s="42"/>
      <c r="MFP10" s="42"/>
      <c r="MFQ10" s="43"/>
      <c r="MFV10" s="42"/>
      <c r="MFW10" s="42"/>
      <c r="MFX10" s="43"/>
      <c r="MGC10" s="42"/>
      <c r="MGD10" s="42"/>
      <c r="MGE10" s="43"/>
      <c r="MGJ10" s="42"/>
      <c r="MGK10" s="42"/>
      <c r="MGL10" s="43"/>
      <c r="MGQ10" s="42"/>
      <c r="MGR10" s="42"/>
      <c r="MGS10" s="43"/>
      <c r="MGX10" s="42"/>
      <c r="MGY10" s="42"/>
      <c r="MGZ10" s="43"/>
      <c r="MHE10" s="42"/>
      <c r="MHF10" s="42"/>
      <c r="MHG10" s="43"/>
      <c r="MHL10" s="42"/>
      <c r="MHM10" s="42"/>
      <c r="MHN10" s="43"/>
      <c r="MHS10" s="42"/>
      <c r="MHT10" s="42"/>
      <c r="MHU10" s="43"/>
      <c r="MHZ10" s="42"/>
      <c r="MIA10" s="42"/>
      <c r="MIB10" s="43"/>
      <c r="MIG10" s="42"/>
      <c r="MIH10" s="42"/>
      <c r="MII10" s="43"/>
      <c r="MIN10" s="42"/>
      <c r="MIO10" s="42"/>
      <c r="MIP10" s="43"/>
      <c r="MIU10" s="42"/>
      <c r="MIV10" s="42"/>
      <c r="MIW10" s="43"/>
      <c r="MJB10" s="42"/>
      <c r="MJC10" s="42"/>
      <c r="MJD10" s="43"/>
      <c r="MJI10" s="42"/>
      <c r="MJJ10" s="42"/>
      <c r="MJK10" s="43"/>
      <c r="MJP10" s="42"/>
      <c r="MJQ10" s="42"/>
      <c r="MJR10" s="43"/>
      <c r="MJW10" s="42"/>
      <c r="MJX10" s="42"/>
      <c r="MJY10" s="43"/>
      <c r="MKD10" s="42"/>
      <c r="MKE10" s="42"/>
      <c r="MKF10" s="43"/>
      <c r="MKK10" s="42"/>
      <c r="MKL10" s="42"/>
      <c r="MKM10" s="43"/>
      <c r="MKR10" s="42"/>
      <c r="MKS10" s="42"/>
      <c r="MKT10" s="43"/>
      <c r="MKY10" s="42"/>
      <c r="MKZ10" s="42"/>
      <c r="MLA10" s="43"/>
      <c r="MLF10" s="42"/>
      <c r="MLG10" s="42"/>
      <c r="MLH10" s="43"/>
      <c r="MLM10" s="42"/>
      <c r="MLN10" s="42"/>
      <c r="MLO10" s="43"/>
      <c r="MLT10" s="42"/>
      <c r="MLU10" s="42"/>
      <c r="MLV10" s="43"/>
      <c r="MMA10" s="42"/>
      <c r="MMB10" s="42"/>
      <c r="MMC10" s="43"/>
      <c r="MMH10" s="42"/>
      <c r="MMI10" s="42"/>
      <c r="MMJ10" s="43"/>
      <c r="MMO10" s="42"/>
      <c r="MMP10" s="42"/>
      <c r="MMQ10" s="43"/>
      <c r="MMV10" s="42"/>
      <c r="MMW10" s="42"/>
      <c r="MMX10" s="43"/>
      <c r="MNC10" s="42"/>
      <c r="MND10" s="42"/>
      <c r="MNE10" s="43"/>
      <c r="MNJ10" s="42"/>
      <c r="MNK10" s="42"/>
      <c r="MNL10" s="43"/>
      <c r="MNQ10" s="42"/>
      <c r="MNR10" s="42"/>
      <c r="MNS10" s="43"/>
      <c r="MNX10" s="42"/>
      <c r="MNY10" s="42"/>
      <c r="MNZ10" s="43"/>
      <c r="MOE10" s="42"/>
      <c r="MOF10" s="42"/>
      <c r="MOG10" s="43"/>
      <c r="MOL10" s="42"/>
      <c r="MOM10" s="42"/>
      <c r="MON10" s="43"/>
      <c r="MOS10" s="42"/>
      <c r="MOT10" s="42"/>
      <c r="MOU10" s="43"/>
      <c r="MOZ10" s="42"/>
      <c r="MPA10" s="42"/>
      <c r="MPB10" s="43"/>
      <c r="MPG10" s="42"/>
      <c r="MPH10" s="42"/>
      <c r="MPI10" s="43"/>
      <c r="MPN10" s="42"/>
      <c r="MPO10" s="42"/>
      <c r="MPP10" s="43"/>
      <c r="MPU10" s="42"/>
      <c r="MPV10" s="42"/>
      <c r="MPW10" s="43"/>
      <c r="MQB10" s="42"/>
      <c r="MQC10" s="42"/>
      <c r="MQD10" s="43"/>
      <c r="MQI10" s="42"/>
      <c r="MQJ10" s="42"/>
      <c r="MQK10" s="43"/>
      <c r="MQP10" s="42"/>
      <c r="MQQ10" s="42"/>
      <c r="MQR10" s="43"/>
      <c r="MQW10" s="42"/>
      <c r="MQX10" s="42"/>
      <c r="MQY10" s="43"/>
      <c r="MRD10" s="42"/>
      <c r="MRE10" s="42"/>
      <c r="MRF10" s="43"/>
      <c r="MRK10" s="42"/>
      <c r="MRL10" s="42"/>
      <c r="MRM10" s="43"/>
      <c r="MRR10" s="42"/>
      <c r="MRS10" s="42"/>
      <c r="MRT10" s="43"/>
      <c r="MRY10" s="42"/>
      <c r="MRZ10" s="42"/>
      <c r="MSA10" s="43"/>
      <c r="MSF10" s="42"/>
      <c r="MSG10" s="42"/>
      <c r="MSH10" s="43"/>
      <c r="MSM10" s="42"/>
      <c r="MSN10" s="42"/>
      <c r="MSO10" s="43"/>
      <c r="MST10" s="42"/>
      <c r="MSU10" s="42"/>
      <c r="MSV10" s="43"/>
      <c r="MTA10" s="42"/>
      <c r="MTB10" s="42"/>
      <c r="MTC10" s="43"/>
      <c r="MTH10" s="42"/>
      <c r="MTI10" s="42"/>
      <c r="MTJ10" s="43"/>
      <c r="MTO10" s="42"/>
      <c r="MTP10" s="42"/>
      <c r="MTQ10" s="43"/>
      <c r="MTV10" s="42"/>
      <c r="MTW10" s="42"/>
      <c r="MTX10" s="43"/>
      <c r="MUC10" s="42"/>
      <c r="MUD10" s="42"/>
      <c r="MUE10" s="43"/>
      <c r="MUJ10" s="42"/>
      <c r="MUK10" s="42"/>
      <c r="MUL10" s="43"/>
      <c r="MUQ10" s="42"/>
      <c r="MUR10" s="42"/>
      <c r="MUS10" s="43"/>
      <c r="MUX10" s="42"/>
      <c r="MUY10" s="42"/>
      <c r="MUZ10" s="43"/>
      <c r="MVE10" s="42"/>
      <c r="MVF10" s="42"/>
      <c r="MVG10" s="43"/>
      <c r="MVL10" s="42"/>
      <c r="MVM10" s="42"/>
      <c r="MVN10" s="43"/>
      <c r="MVS10" s="42"/>
      <c r="MVT10" s="42"/>
      <c r="MVU10" s="43"/>
      <c r="MVZ10" s="42"/>
      <c r="MWA10" s="42"/>
      <c r="MWB10" s="43"/>
      <c r="MWG10" s="42"/>
      <c r="MWH10" s="42"/>
      <c r="MWI10" s="43"/>
      <c r="MWN10" s="42"/>
      <c r="MWO10" s="42"/>
      <c r="MWP10" s="43"/>
      <c r="MWU10" s="42"/>
      <c r="MWV10" s="42"/>
      <c r="MWW10" s="43"/>
      <c r="MXB10" s="42"/>
      <c r="MXC10" s="42"/>
      <c r="MXD10" s="43"/>
      <c r="MXI10" s="42"/>
      <c r="MXJ10" s="42"/>
      <c r="MXK10" s="43"/>
      <c r="MXP10" s="42"/>
      <c r="MXQ10" s="42"/>
      <c r="MXR10" s="43"/>
      <c r="MXW10" s="42"/>
      <c r="MXX10" s="42"/>
      <c r="MXY10" s="43"/>
      <c r="MYD10" s="42"/>
      <c r="MYE10" s="42"/>
      <c r="MYF10" s="43"/>
      <c r="MYK10" s="42"/>
      <c r="MYL10" s="42"/>
      <c r="MYM10" s="43"/>
      <c r="MYR10" s="42"/>
      <c r="MYS10" s="42"/>
      <c r="MYT10" s="43"/>
      <c r="MYY10" s="42"/>
      <c r="MYZ10" s="42"/>
      <c r="MZA10" s="43"/>
      <c r="MZF10" s="42"/>
      <c r="MZG10" s="42"/>
      <c r="MZH10" s="43"/>
      <c r="MZM10" s="42"/>
      <c r="MZN10" s="42"/>
      <c r="MZO10" s="43"/>
      <c r="MZT10" s="42"/>
      <c r="MZU10" s="42"/>
      <c r="MZV10" s="43"/>
      <c r="NAA10" s="42"/>
      <c r="NAB10" s="42"/>
      <c r="NAC10" s="43"/>
      <c r="NAH10" s="42"/>
      <c r="NAI10" s="42"/>
      <c r="NAJ10" s="43"/>
      <c r="NAO10" s="42"/>
      <c r="NAP10" s="42"/>
      <c r="NAQ10" s="43"/>
      <c r="NAV10" s="42"/>
      <c r="NAW10" s="42"/>
      <c r="NAX10" s="43"/>
      <c r="NBC10" s="42"/>
      <c r="NBD10" s="42"/>
      <c r="NBE10" s="43"/>
      <c r="NBJ10" s="42"/>
      <c r="NBK10" s="42"/>
      <c r="NBL10" s="43"/>
      <c r="NBQ10" s="42"/>
      <c r="NBR10" s="42"/>
      <c r="NBS10" s="43"/>
      <c r="NBX10" s="42"/>
      <c r="NBY10" s="42"/>
      <c r="NBZ10" s="43"/>
      <c r="NCE10" s="42"/>
      <c r="NCF10" s="42"/>
      <c r="NCG10" s="43"/>
      <c r="NCL10" s="42"/>
      <c r="NCM10" s="42"/>
      <c r="NCN10" s="43"/>
      <c r="NCS10" s="42"/>
      <c r="NCT10" s="42"/>
      <c r="NCU10" s="43"/>
      <c r="NCZ10" s="42"/>
      <c r="NDA10" s="42"/>
      <c r="NDB10" s="43"/>
      <c r="NDG10" s="42"/>
      <c r="NDH10" s="42"/>
      <c r="NDI10" s="43"/>
      <c r="NDN10" s="42"/>
      <c r="NDO10" s="42"/>
      <c r="NDP10" s="43"/>
      <c r="NDU10" s="42"/>
      <c r="NDV10" s="42"/>
      <c r="NDW10" s="43"/>
      <c r="NEB10" s="42"/>
      <c r="NEC10" s="42"/>
      <c r="NED10" s="43"/>
      <c r="NEI10" s="42"/>
      <c r="NEJ10" s="42"/>
      <c r="NEK10" s="43"/>
      <c r="NEP10" s="42"/>
      <c r="NEQ10" s="42"/>
      <c r="NER10" s="43"/>
      <c r="NEW10" s="42"/>
      <c r="NEX10" s="42"/>
      <c r="NEY10" s="43"/>
      <c r="NFD10" s="42"/>
      <c r="NFE10" s="42"/>
      <c r="NFF10" s="43"/>
      <c r="NFK10" s="42"/>
      <c r="NFL10" s="42"/>
      <c r="NFM10" s="43"/>
      <c r="NFR10" s="42"/>
      <c r="NFS10" s="42"/>
      <c r="NFT10" s="43"/>
      <c r="NFY10" s="42"/>
      <c r="NFZ10" s="42"/>
      <c r="NGA10" s="43"/>
      <c r="NGF10" s="42"/>
      <c r="NGG10" s="42"/>
      <c r="NGH10" s="43"/>
      <c r="NGM10" s="42"/>
      <c r="NGN10" s="42"/>
      <c r="NGO10" s="43"/>
      <c r="NGT10" s="42"/>
      <c r="NGU10" s="42"/>
      <c r="NGV10" s="43"/>
      <c r="NHA10" s="42"/>
      <c r="NHB10" s="42"/>
      <c r="NHC10" s="43"/>
      <c r="NHH10" s="42"/>
      <c r="NHI10" s="42"/>
      <c r="NHJ10" s="43"/>
      <c r="NHO10" s="42"/>
      <c r="NHP10" s="42"/>
      <c r="NHQ10" s="43"/>
      <c r="NHV10" s="42"/>
      <c r="NHW10" s="42"/>
      <c r="NHX10" s="43"/>
      <c r="NIC10" s="42"/>
      <c r="NID10" s="42"/>
      <c r="NIE10" s="43"/>
      <c r="NIJ10" s="42"/>
      <c r="NIK10" s="42"/>
      <c r="NIL10" s="43"/>
      <c r="NIQ10" s="42"/>
      <c r="NIR10" s="42"/>
      <c r="NIS10" s="43"/>
      <c r="NIX10" s="42"/>
      <c r="NIY10" s="42"/>
      <c r="NIZ10" s="43"/>
      <c r="NJE10" s="42"/>
      <c r="NJF10" s="42"/>
      <c r="NJG10" s="43"/>
      <c r="NJL10" s="42"/>
      <c r="NJM10" s="42"/>
      <c r="NJN10" s="43"/>
      <c r="NJS10" s="42"/>
      <c r="NJT10" s="42"/>
      <c r="NJU10" s="43"/>
      <c r="NJZ10" s="42"/>
      <c r="NKA10" s="42"/>
      <c r="NKB10" s="43"/>
      <c r="NKG10" s="42"/>
      <c r="NKH10" s="42"/>
      <c r="NKI10" s="43"/>
      <c r="NKN10" s="42"/>
      <c r="NKO10" s="42"/>
      <c r="NKP10" s="43"/>
      <c r="NKU10" s="42"/>
      <c r="NKV10" s="42"/>
      <c r="NKW10" s="43"/>
      <c r="NLB10" s="42"/>
      <c r="NLC10" s="42"/>
      <c r="NLD10" s="43"/>
      <c r="NLI10" s="42"/>
      <c r="NLJ10" s="42"/>
      <c r="NLK10" s="43"/>
      <c r="NLP10" s="42"/>
      <c r="NLQ10" s="42"/>
      <c r="NLR10" s="43"/>
      <c r="NLW10" s="42"/>
      <c r="NLX10" s="42"/>
      <c r="NLY10" s="43"/>
      <c r="NMD10" s="42"/>
      <c r="NME10" s="42"/>
      <c r="NMF10" s="43"/>
      <c r="NMK10" s="42"/>
      <c r="NML10" s="42"/>
      <c r="NMM10" s="43"/>
      <c r="NMR10" s="42"/>
      <c r="NMS10" s="42"/>
      <c r="NMT10" s="43"/>
      <c r="NMY10" s="42"/>
      <c r="NMZ10" s="42"/>
      <c r="NNA10" s="43"/>
      <c r="NNF10" s="42"/>
      <c r="NNG10" s="42"/>
      <c r="NNH10" s="43"/>
      <c r="NNM10" s="42"/>
      <c r="NNN10" s="42"/>
      <c r="NNO10" s="43"/>
      <c r="NNT10" s="42"/>
      <c r="NNU10" s="42"/>
      <c r="NNV10" s="43"/>
      <c r="NOA10" s="42"/>
      <c r="NOB10" s="42"/>
      <c r="NOC10" s="43"/>
      <c r="NOH10" s="42"/>
      <c r="NOI10" s="42"/>
      <c r="NOJ10" s="43"/>
      <c r="NOO10" s="42"/>
      <c r="NOP10" s="42"/>
      <c r="NOQ10" s="43"/>
      <c r="NOV10" s="42"/>
      <c r="NOW10" s="42"/>
      <c r="NOX10" s="43"/>
      <c r="NPC10" s="42"/>
      <c r="NPD10" s="42"/>
      <c r="NPE10" s="43"/>
      <c r="NPJ10" s="42"/>
      <c r="NPK10" s="42"/>
      <c r="NPL10" s="43"/>
      <c r="NPQ10" s="42"/>
      <c r="NPR10" s="42"/>
      <c r="NPS10" s="43"/>
      <c r="NPX10" s="42"/>
      <c r="NPY10" s="42"/>
      <c r="NPZ10" s="43"/>
      <c r="NQE10" s="42"/>
      <c r="NQF10" s="42"/>
      <c r="NQG10" s="43"/>
      <c r="NQL10" s="42"/>
      <c r="NQM10" s="42"/>
      <c r="NQN10" s="43"/>
      <c r="NQS10" s="42"/>
      <c r="NQT10" s="42"/>
      <c r="NQU10" s="43"/>
      <c r="NQZ10" s="42"/>
      <c r="NRA10" s="42"/>
      <c r="NRB10" s="43"/>
      <c r="NRG10" s="42"/>
      <c r="NRH10" s="42"/>
      <c r="NRI10" s="43"/>
      <c r="NRN10" s="42"/>
      <c r="NRO10" s="42"/>
      <c r="NRP10" s="43"/>
      <c r="NRU10" s="42"/>
      <c r="NRV10" s="42"/>
      <c r="NRW10" s="43"/>
      <c r="NSB10" s="42"/>
      <c r="NSC10" s="42"/>
      <c r="NSD10" s="43"/>
      <c r="NSI10" s="42"/>
      <c r="NSJ10" s="42"/>
      <c r="NSK10" s="43"/>
      <c r="NSP10" s="42"/>
      <c r="NSQ10" s="42"/>
      <c r="NSR10" s="43"/>
      <c r="NSW10" s="42"/>
      <c r="NSX10" s="42"/>
      <c r="NSY10" s="43"/>
      <c r="NTD10" s="42"/>
      <c r="NTE10" s="42"/>
      <c r="NTF10" s="43"/>
      <c r="NTK10" s="42"/>
      <c r="NTL10" s="42"/>
      <c r="NTM10" s="43"/>
      <c r="NTR10" s="42"/>
      <c r="NTS10" s="42"/>
      <c r="NTT10" s="43"/>
      <c r="NTY10" s="42"/>
      <c r="NTZ10" s="42"/>
      <c r="NUA10" s="43"/>
      <c r="NUF10" s="42"/>
      <c r="NUG10" s="42"/>
      <c r="NUH10" s="43"/>
      <c r="NUM10" s="42"/>
      <c r="NUN10" s="42"/>
      <c r="NUO10" s="43"/>
      <c r="NUT10" s="42"/>
      <c r="NUU10" s="42"/>
      <c r="NUV10" s="43"/>
      <c r="NVA10" s="42"/>
      <c r="NVB10" s="42"/>
      <c r="NVC10" s="43"/>
      <c r="NVH10" s="42"/>
      <c r="NVI10" s="42"/>
      <c r="NVJ10" s="43"/>
      <c r="NVO10" s="42"/>
      <c r="NVP10" s="42"/>
      <c r="NVQ10" s="43"/>
      <c r="NVV10" s="42"/>
      <c r="NVW10" s="42"/>
      <c r="NVX10" s="43"/>
      <c r="NWC10" s="42"/>
      <c r="NWD10" s="42"/>
      <c r="NWE10" s="43"/>
      <c r="NWJ10" s="42"/>
      <c r="NWK10" s="42"/>
      <c r="NWL10" s="43"/>
      <c r="NWQ10" s="42"/>
      <c r="NWR10" s="42"/>
      <c r="NWS10" s="43"/>
      <c r="NWX10" s="42"/>
      <c r="NWY10" s="42"/>
      <c r="NWZ10" s="43"/>
      <c r="NXE10" s="42"/>
      <c r="NXF10" s="42"/>
      <c r="NXG10" s="43"/>
      <c r="NXL10" s="42"/>
      <c r="NXM10" s="42"/>
      <c r="NXN10" s="43"/>
      <c r="NXS10" s="42"/>
      <c r="NXT10" s="42"/>
      <c r="NXU10" s="43"/>
      <c r="NXZ10" s="42"/>
      <c r="NYA10" s="42"/>
      <c r="NYB10" s="43"/>
      <c r="NYG10" s="42"/>
      <c r="NYH10" s="42"/>
      <c r="NYI10" s="43"/>
      <c r="NYN10" s="42"/>
      <c r="NYO10" s="42"/>
      <c r="NYP10" s="43"/>
      <c r="NYU10" s="42"/>
      <c r="NYV10" s="42"/>
      <c r="NYW10" s="43"/>
      <c r="NZB10" s="42"/>
      <c r="NZC10" s="42"/>
      <c r="NZD10" s="43"/>
      <c r="NZI10" s="42"/>
      <c r="NZJ10" s="42"/>
      <c r="NZK10" s="43"/>
      <c r="NZP10" s="42"/>
      <c r="NZQ10" s="42"/>
      <c r="NZR10" s="43"/>
      <c r="NZW10" s="42"/>
      <c r="NZX10" s="42"/>
      <c r="NZY10" s="43"/>
      <c r="OAD10" s="42"/>
      <c r="OAE10" s="42"/>
      <c r="OAF10" s="43"/>
      <c r="OAK10" s="42"/>
      <c r="OAL10" s="42"/>
      <c r="OAM10" s="43"/>
      <c r="OAR10" s="42"/>
      <c r="OAS10" s="42"/>
      <c r="OAT10" s="43"/>
      <c r="OAY10" s="42"/>
      <c r="OAZ10" s="42"/>
      <c r="OBA10" s="43"/>
      <c r="OBF10" s="42"/>
      <c r="OBG10" s="42"/>
      <c r="OBH10" s="43"/>
      <c r="OBM10" s="42"/>
      <c r="OBN10" s="42"/>
      <c r="OBO10" s="43"/>
      <c r="OBT10" s="42"/>
      <c r="OBU10" s="42"/>
      <c r="OBV10" s="43"/>
      <c r="OCA10" s="42"/>
      <c r="OCB10" s="42"/>
      <c r="OCC10" s="43"/>
      <c r="OCH10" s="42"/>
      <c r="OCI10" s="42"/>
      <c r="OCJ10" s="43"/>
      <c r="OCO10" s="42"/>
      <c r="OCP10" s="42"/>
      <c r="OCQ10" s="43"/>
      <c r="OCV10" s="42"/>
      <c r="OCW10" s="42"/>
      <c r="OCX10" s="43"/>
      <c r="ODC10" s="42"/>
      <c r="ODD10" s="42"/>
      <c r="ODE10" s="43"/>
      <c r="ODJ10" s="42"/>
      <c r="ODK10" s="42"/>
      <c r="ODL10" s="43"/>
      <c r="ODQ10" s="42"/>
      <c r="ODR10" s="42"/>
      <c r="ODS10" s="43"/>
      <c r="ODX10" s="42"/>
      <c r="ODY10" s="42"/>
      <c r="ODZ10" s="43"/>
      <c r="OEE10" s="42"/>
      <c r="OEF10" s="42"/>
      <c r="OEG10" s="43"/>
      <c r="OEL10" s="42"/>
      <c r="OEM10" s="42"/>
      <c r="OEN10" s="43"/>
      <c r="OES10" s="42"/>
      <c r="OET10" s="42"/>
      <c r="OEU10" s="43"/>
      <c r="OEZ10" s="42"/>
      <c r="OFA10" s="42"/>
      <c r="OFB10" s="43"/>
      <c r="OFG10" s="42"/>
      <c r="OFH10" s="42"/>
      <c r="OFI10" s="43"/>
      <c r="OFN10" s="42"/>
      <c r="OFO10" s="42"/>
      <c r="OFP10" s="43"/>
      <c r="OFU10" s="42"/>
      <c r="OFV10" s="42"/>
      <c r="OFW10" s="43"/>
      <c r="OGB10" s="42"/>
      <c r="OGC10" s="42"/>
      <c r="OGD10" s="43"/>
      <c r="OGI10" s="42"/>
      <c r="OGJ10" s="42"/>
      <c r="OGK10" s="43"/>
      <c r="OGP10" s="42"/>
      <c r="OGQ10" s="42"/>
      <c r="OGR10" s="43"/>
      <c r="OGW10" s="42"/>
      <c r="OGX10" s="42"/>
      <c r="OGY10" s="43"/>
      <c r="OHD10" s="42"/>
      <c r="OHE10" s="42"/>
      <c r="OHF10" s="43"/>
      <c r="OHK10" s="42"/>
      <c r="OHL10" s="42"/>
      <c r="OHM10" s="43"/>
      <c r="OHR10" s="42"/>
      <c r="OHS10" s="42"/>
      <c r="OHT10" s="43"/>
      <c r="OHY10" s="42"/>
      <c r="OHZ10" s="42"/>
      <c r="OIA10" s="43"/>
      <c r="OIF10" s="42"/>
      <c r="OIG10" s="42"/>
      <c r="OIH10" s="43"/>
      <c r="OIM10" s="42"/>
      <c r="OIN10" s="42"/>
      <c r="OIO10" s="43"/>
      <c r="OIT10" s="42"/>
      <c r="OIU10" s="42"/>
      <c r="OIV10" s="43"/>
      <c r="OJA10" s="42"/>
      <c r="OJB10" s="42"/>
      <c r="OJC10" s="43"/>
      <c r="OJH10" s="42"/>
      <c r="OJI10" s="42"/>
      <c r="OJJ10" s="43"/>
      <c r="OJO10" s="42"/>
      <c r="OJP10" s="42"/>
      <c r="OJQ10" s="43"/>
      <c r="OJV10" s="42"/>
      <c r="OJW10" s="42"/>
      <c r="OJX10" s="43"/>
      <c r="OKC10" s="42"/>
      <c r="OKD10" s="42"/>
      <c r="OKE10" s="43"/>
      <c r="OKJ10" s="42"/>
      <c r="OKK10" s="42"/>
      <c r="OKL10" s="43"/>
      <c r="OKQ10" s="42"/>
      <c r="OKR10" s="42"/>
      <c r="OKS10" s="43"/>
      <c r="OKX10" s="42"/>
      <c r="OKY10" s="42"/>
      <c r="OKZ10" s="43"/>
      <c r="OLE10" s="42"/>
      <c r="OLF10" s="42"/>
      <c r="OLG10" s="43"/>
      <c r="OLL10" s="42"/>
      <c r="OLM10" s="42"/>
      <c r="OLN10" s="43"/>
      <c r="OLS10" s="42"/>
      <c r="OLT10" s="42"/>
      <c r="OLU10" s="43"/>
      <c r="OLZ10" s="42"/>
      <c r="OMA10" s="42"/>
      <c r="OMB10" s="43"/>
      <c r="OMG10" s="42"/>
      <c r="OMH10" s="42"/>
      <c r="OMI10" s="43"/>
      <c r="OMN10" s="42"/>
      <c r="OMO10" s="42"/>
      <c r="OMP10" s="43"/>
      <c r="OMU10" s="42"/>
      <c r="OMV10" s="42"/>
      <c r="OMW10" s="43"/>
      <c r="ONB10" s="42"/>
      <c r="ONC10" s="42"/>
      <c r="OND10" s="43"/>
      <c r="ONI10" s="42"/>
      <c r="ONJ10" s="42"/>
      <c r="ONK10" s="43"/>
      <c r="ONP10" s="42"/>
      <c r="ONQ10" s="42"/>
      <c r="ONR10" s="43"/>
      <c r="ONW10" s="42"/>
      <c r="ONX10" s="42"/>
      <c r="ONY10" s="43"/>
      <c r="OOD10" s="42"/>
      <c r="OOE10" s="42"/>
      <c r="OOF10" s="43"/>
      <c r="OOK10" s="42"/>
      <c r="OOL10" s="42"/>
      <c r="OOM10" s="43"/>
      <c r="OOR10" s="42"/>
      <c r="OOS10" s="42"/>
      <c r="OOT10" s="43"/>
      <c r="OOY10" s="42"/>
      <c r="OOZ10" s="42"/>
      <c r="OPA10" s="43"/>
      <c r="OPF10" s="42"/>
      <c r="OPG10" s="42"/>
      <c r="OPH10" s="43"/>
      <c r="OPM10" s="42"/>
      <c r="OPN10" s="42"/>
      <c r="OPO10" s="43"/>
      <c r="OPT10" s="42"/>
      <c r="OPU10" s="42"/>
      <c r="OPV10" s="43"/>
      <c r="OQA10" s="42"/>
      <c r="OQB10" s="42"/>
      <c r="OQC10" s="43"/>
      <c r="OQH10" s="42"/>
      <c r="OQI10" s="42"/>
      <c r="OQJ10" s="43"/>
      <c r="OQO10" s="42"/>
      <c r="OQP10" s="42"/>
      <c r="OQQ10" s="43"/>
      <c r="OQV10" s="42"/>
      <c r="OQW10" s="42"/>
      <c r="OQX10" s="43"/>
      <c r="ORC10" s="42"/>
      <c r="ORD10" s="42"/>
      <c r="ORE10" s="43"/>
      <c r="ORJ10" s="42"/>
      <c r="ORK10" s="42"/>
      <c r="ORL10" s="43"/>
      <c r="ORQ10" s="42"/>
      <c r="ORR10" s="42"/>
      <c r="ORS10" s="43"/>
      <c r="ORX10" s="42"/>
      <c r="ORY10" s="42"/>
      <c r="ORZ10" s="43"/>
      <c r="OSE10" s="42"/>
      <c r="OSF10" s="42"/>
      <c r="OSG10" s="43"/>
      <c r="OSL10" s="42"/>
      <c r="OSM10" s="42"/>
      <c r="OSN10" s="43"/>
      <c r="OSS10" s="42"/>
      <c r="OST10" s="42"/>
      <c r="OSU10" s="43"/>
      <c r="OSZ10" s="42"/>
      <c r="OTA10" s="42"/>
      <c r="OTB10" s="43"/>
      <c r="OTG10" s="42"/>
      <c r="OTH10" s="42"/>
      <c r="OTI10" s="43"/>
      <c r="OTN10" s="42"/>
      <c r="OTO10" s="42"/>
      <c r="OTP10" s="43"/>
      <c r="OTU10" s="42"/>
      <c r="OTV10" s="42"/>
      <c r="OTW10" s="43"/>
      <c r="OUB10" s="42"/>
      <c r="OUC10" s="42"/>
      <c r="OUD10" s="43"/>
      <c r="OUI10" s="42"/>
      <c r="OUJ10" s="42"/>
      <c r="OUK10" s="43"/>
      <c r="OUP10" s="42"/>
      <c r="OUQ10" s="42"/>
      <c r="OUR10" s="43"/>
      <c r="OUW10" s="42"/>
      <c r="OUX10" s="42"/>
      <c r="OUY10" s="43"/>
      <c r="OVD10" s="42"/>
      <c r="OVE10" s="42"/>
      <c r="OVF10" s="43"/>
      <c r="OVK10" s="42"/>
      <c r="OVL10" s="42"/>
      <c r="OVM10" s="43"/>
      <c r="OVR10" s="42"/>
      <c r="OVS10" s="42"/>
      <c r="OVT10" s="43"/>
      <c r="OVY10" s="42"/>
      <c r="OVZ10" s="42"/>
      <c r="OWA10" s="43"/>
      <c r="OWF10" s="42"/>
      <c r="OWG10" s="42"/>
      <c r="OWH10" s="43"/>
      <c r="OWM10" s="42"/>
      <c r="OWN10" s="42"/>
      <c r="OWO10" s="43"/>
      <c r="OWT10" s="42"/>
      <c r="OWU10" s="42"/>
      <c r="OWV10" s="43"/>
      <c r="OXA10" s="42"/>
      <c r="OXB10" s="42"/>
      <c r="OXC10" s="43"/>
      <c r="OXH10" s="42"/>
      <c r="OXI10" s="42"/>
      <c r="OXJ10" s="43"/>
      <c r="OXO10" s="42"/>
      <c r="OXP10" s="42"/>
      <c r="OXQ10" s="43"/>
      <c r="OXV10" s="42"/>
      <c r="OXW10" s="42"/>
      <c r="OXX10" s="43"/>
      <c r="OYC10" s="42"/>
      <c r="OYD10" s="42"/>
      <c r="OYE10" s="43"/>
      <c r="OYJ10" s="42"/>
      <c r="OYK10" s="42"/>
      <c r="OYL10" s="43"/>
      <c r="OYQ10" s="42"/>
      <c r="OYR10" s="42"/>
      <c r="OYS10" s="43"/>
      <c r="OYX10" s="42"/>
      <c r="OYY10" s="42"/>
      <c r="OYZ10" s="43"/>
      <c r="OZE10" s="42"/>
      <c r="OZF10" s="42"/>
      <c r="OZG10" s="43"/>
      <c r="OZL10" s="42"/>
      <c r="OZM10" s="42"/>
      <c r="OZN10" s="43"/>
      <c r="OZS10" s="42"/>
      <c r="OZT10" s="42"/>
      <c r="OZU10" s="43"/>
      <c r="OZZ10" s="42"/>
      <c r="PAA10" s="42"/>
      <c r="PAB10" s="43"/>
      <c r="PAG10" s="42"/>
      <c r="PAH10" s="42"/>
      <c r="PAI10" s="43"/>
      <c r="PAN10" s="42"/>
      <c r="PAO10" s="42"/>
      <c r="PAP10" s="43"/>
      <c r="PAU10" s="42"/>
      <c r="PAV10" s="42"/>
      <c r="PAW10" s="43"/>
      <c r="PBB10" s="42"/>
      <c r="PBC10" s="42"/>
      <c r="PBD10" s="43"/>
      <c r="PBI10" s="42"/>
      <c r="PBJ10" s="42"/>
      <c r="PBK10" s="43"/>
      <c r="PBP10" s="42"/>
      <c r="PBQ10" s="42"/>
      <c r="PBR10" s="43"/>
      <c r="PBW10" s="42"/>
      <c r="PBX10" s="42"/>
      <c r="PBY10" s="43"/>
      <c r="PCD10" s="42"/>
      <c r="PCE10" s="42"/>
      <c r="PCF10" s="43"/>
      <c r="PCK10" s="42"/>
      <c r="PCL10" s="42"/>
      <c r="PCM10" s="43"/>
      <c r="PCR10" s="42"/>
      <c r="PCS10" s="42"/>
      <c r="PCT10" s="43"/>
      <c r="PCY10" s="42"/>
      <c r="PCZ10" s="42"/>
      <c r="PDA10" s="43"/>
      <c r="PDF10" s="42"/>
      <c r="PDG10" s="42"/>
      <c r="PDH10" s="43"/>
      <c r="PDM10" s="42"/>
      <c r="PDN10" s="42"/>
      <c r="PDO10" s="43"/>
      <c r="PDT10" s="42"/>
      <c r="PDU10" s="42"/>
      <c r="PDV10" s="43"/>
      <c r="PEA10" s="42"/>
      <c r="PEB10" s="42"/>
      <c r="PEC10" s="43"/>
      <c r="PEH10" s="42"/>
      <c r="PEI10" s="42"/>
      <c r="PEJ10" s="43"/>
      <c r="PEO10" s="42"/>
      <c r="PEP10" s="42"/>
      <c r="PEQ10" s="43"/>
      <c r="PEV10" s="42"/>
      <c r="PEW10" s="42"/>
      <c r="PEX10" s="43"/>
      <c r="PFC10" s="42"/>
      <c r="PFD10" s="42"/>
      <c r="PFE10" s="43"/>
      <c r="PFJ10" s="42"/>
      <c r="PFK10" s="42"/>
      <c r="PFL10" s="43"/>
      <c r="PFQ10" s="42"/>
      <c r="PFR10" s="42"/>
      <c r="PFS10" s="43"/>
      <c r="PFX10" s="42"/>
      <c r="PFY10" s="42"/>
      <c r="PFZ10" s="43"/>
      <c r="PGE10" s="42"/>
      <c r="PGF10" s="42"/>
      <c r="PGG10" s="43"/>
      <c r="PGL10" s="42"/>
      <c r="PGM10" s="42"/>
      <c r="PGN10" s="43"/>
      <c r="PGS10" s="42"/>
      <c r="PGT10" s="42"/>
      <c r="PGU10" s="43"/>
      <c r="PGZ10" s="42"/>
      <c r="PHA10" s="42"/>
      <c r="PHB10" s="43"/>
      <c r="PHG10" s="42"/>
      <c r="PHH10" s="42"/>
      <c r="PHI10" s="43"/>
      <c r="PHN10" s="42"/>
      <c r="PHO10" s="42"/>
      <c r="PHP10" s="43"/>
      <c r="PHU10" s="42"/>
      <c r="PHV10" s="42"/>
      <c r="PHW10" s="43"/>
      <c r="PIB10" s="42"/>
      <c r="PIC10" s="42"/>
      <c r="PID10" s="43"/>
      <c r="PII10" s="42"/>
      <c r="PIJ10" s="42"/>
      <c r="PIK10" s="43"/>
      <c r="PIP10" s="42"/>
      <c r="PIQ10" s="42"/>
      <c r="PIR10" s="43"/>
      <c r="PIW10" s="42"/>
      <c r="PIX10" s="42"/>
      <c r="PIY10" s="43"/>
      <c r="PJD10" s="42"/>
      <c r="PJE10" s="42"/>
      <c r="PJF10" s="43"/>
      <c r="PJK10" s="42"/>
      <c r="PJL10" s="42"/>
      <c r="PJM10" s="43"/>
      <c r="PJR10" s="42"/>
      <c r="PJS10" s="42"/>
      <c r="PJT10" s="43"/>
      <c r="PJY10" s="42"/>
      <c r="PJZ10" s="42"/>
      <c r="PKA10" s="43"/>
      <c r="PKF10" s="42"/>
      <c r="PKG10" s="42"/>
      <c r="PKH10" s="43"/>
      <c r="PKM10" s="42"/>
      <c r="PKN10" s="42"/>
      <c r="PKO10" s="43"/>
      <c r="PKT10" s="42"/>
      <c r="PKU10" s="42"/>
      <c r="PKV10" s="43"/>
      <c r="PLA10" s="42"/>
      <c r="PLB10" s="42"/>
      <c r="PLC10" s="43"/>
      <c r="PLH10" s="42"/>
      <c r="PLI10" s="42"/>
      <c r="PLJ10" s="43"/>
      <c r="PLO10" s="42"/>
      <c r="PLP10" s="42"/>
      <c r="PLQ10" s="43"/>
      <c r="PLV10" s="42"/>
      <c r="PLW10" s="42"/>
      <c r="PLX10" s="43"/>
      <c r="PMC10" s="42"/>
      <c r="PMD10" s="42"/>
      <c r="PME10" s="43"/>
      <c r="PMJ10" s="42"/>
      <c r="PMK10" s="42"/>
      <c r="PML10" s="43"/>
      <c r="PMQ10" s="42"/>
      <c r="PMR10" s="42"/>
      <c r="PMS10" s="43"/>
      <c r="PMX10" s="42"/>
      <c r="PMY10" s="42"/>
      <c r="PMZ10" s="43"/>
      <c r="PNE10" s="42"/>
      <c r="PNF10" s="42"/>
      <c r="PNG10" s="43"/>
      <c r="PNL10" s="42"/>
      <c r="PNM10" s="42"/>
      <c r="PNN10" s="43"/>
      <c r="PNS10" s="42"/>
      <c r="PNT10" s="42"/>
      <c r="PNU10" s="43"/>
      <c r="PNZ10" s="42"/>
      <c r="POA10" s="42"/>
      <c r="POB10" s="43"/>
      <c r="POG10" s="42"/>
      <c r="POH10" s="42"/>
      <c r="POI10" s="43"/>
      <c r="PON10" s="42"/>
      <c r="POO10" s="42"/>
      <c r="POP10" s="43"/>
      <c r="POU10" s="42"/>
      <c r="POV10" s="42"/>
      <c r="POW10" s="43"/>
      <c r="PPB10" s="42"/>
      <c r="PPC10" s="42"/>
      <c r="PPD10" s="43"/>
      <c r="PPI10" s="42"/>
      <c r="PPJ10" s="42"/>
      <c r="PPK10" s="43"/>
      <c r="PPP10" s="42"/>
      <c r="PPQ10" s="42"/>
      <c r="PPR10" s="43"/>
      <c r="PPW10" s="42"/>
      <c r="PPX10" s="42"/>
      <c r="PPY10" s="43"/>
      <c r="PQD10" s="42"/>
      <c r="PQE10" s="42"/>
      <c r="PQF10" s="43"/>
      <c r="PQK10" s="42"/>
      <c r="PQL10" s="42"/>
      <c r="PQM10" s="43"/>
      <c r="PQR10" s="42"/>
      <c r="PQS10" s="42"/>
      <c r="PQT10" s="43"/>
      <c r="PQY10" s="42"/>
      <c r="PQZ10" s="42"/>
      <c r="PRA10" s="43"/>
      <c r="PRF10" s="42"/>
      <c r="PRG10" s="42"/>
      <c r="PRH10" s="43"/>
      <c r="PRM10" s="42"/>
      <c r="PRN10" s="42"/>
      <c r="PRO10" s="43"/>
      <c r="PRT10" s="42"/>
      <c r="PRU10" s="42"/>
      <c r="PRV10" s="43"/>
      <c r="PSA10" s="42"/>
      <c r="PSB10" s="42"/>
      <c r="PSC10" s="43"/>
      <c r="PSH10" s="42"/>
      <c r="PSI10" s="42"/>
      <c r="PSJ10" s="43"/>
      <c r="PSO10" s="42"/>
      <c r="PSP10" s="42"/>
      <c r="PSQ10" s="43"/>
      <c r="PSV10" s="42"/>
      <c r="PSW10" s="42"/>
      <c r="PSX10" s="43"/>
      <c r="PTC10" s="42"/>
      <c r="PTD10" s="42"/>
      <c r="PTE10" s="43"/>
      <c r="PTJ10" s="42"/>
      <c r="PTK10" s="42"/>
      <c r="PTL10" s="43"/>
      <c r="PTQ10" s="42"/>
      <c r="PTR10" s="42"/>
      <c r="PTS10" s="43"/>
      <c r="PTX10" s="42"/>
      <c r="PTY10" s="42"/>
      <c r="PTZ10" s="43"/>
      <c r="PUE10" s="42"/>
      <c r="PUF10" s="42"/>
      <c r="PUG10" s="43"/>
      <c r="PUL10" s="42"/>
      <c r="PUM10" s="42"/>
      <c r="PUN10" s="43"/>
      <c r="PUS10" s="42"/>
      <c r="PUT10" s="42"/>
      <c r="PUU10" s="43"/>
      <c r="PUZ10" s="42"/>
      <c r="PVA10" s="42"/>
      <c r="PVB10" s="43"/>
      <c r="PVG10" s="42"/>
      <c r="PVH10" s="42"/>
      <c r="PVI10" s="43"/>
      <c r="PVN10" s="42"/>
      <c r="PVO10" s="42"/>
      <c r="PVP10" s="43"/>
      <c r="PVU10" s="42"/>
      <c r="PVV10" s="42"/>
      <c r="PVW10" s="43"/>
      <c r="PWB10" s="42"/>
      <c r="PWC10" s="42"/>
      <c r="PWD10" s="43"/>
      <c r="PWI10" s="42"/>
      <c r="PWJ10" s="42"/>
      <c r="PWK10" s="43"/>
      <c r="PWP10" s="42"/>
      <c r="PWQ10" s="42"/>
      <c r="PWR10" s="43"/>
      <c r="PWW10" s="42"/>
      <c r="PWX10" s="42"/>
      <c r="PWY10" s="43"/>
      <c r="PXD10" s="42"/>
      <c r="PXE10" s="42"/>
      <c r="PXF10" s="43"/>
      <c r="PXK10" s="42"/>
      <c r="PXL10" s="42"/>
      <c r="PXM10" s="43"/>
      <c r="PXR10" s="42"/>
      <c r="PXS10" s="42"/>
      <c r="PXT10" s="43"/>
      <c r="PXY10" s="42"/>
      <c r="PXZ10" s="42"/>
      <c r="PYA10" s="43"/>
      <c r="PYF10" s="42"/>
      <c r="PYG10" s="42"/>
      <c r="PYH10" s="43"/>
      <c r="PYM10" s="42"/>
      <c r="PYN10" s="42"/>
      <c r="PYO10" s="43"/>
      <c r="PYT10" s="42"/>
      <c r="PYU10" s="42"/>
      <c r="PYV10" s="43"/>
      <c r="PZA10" s="42"/>
      <c r="PZB10" s="42"/>
      <c r="PZC10" s="43"/>
      <c r="PZH10" s="42"/>
      <c r="PZI10" s="42"/>
      <c r="PZJ10" s="43"/>
      <c r="PZO10" s="42"/>
      <c r="PZP10" s="42"/>
      <c r="PZQ10" s="43"/>
      <c r="PZV10" s="42"/>
      <c r="PZW10" s="42"/>
      <c r="PZX10" s="43"/>
      <c r="QAC10" s="42"/>
      <c r="QAD10" s="42"/>
      <c r="QAE10" s="43"/>
      <c r="QAJ10" s="42"/>
      <c r="QAK10" s="42"/>
      <c r="QAL10" s="43"/>
      <c r="QAQ10" s="42"/>
      <c r="QAR10" s="42"/>
      <c r="QAS10" s="43"/>
      <c r="QAX10" s="42"/>
      <c r="QAY10" s="42"/>
      <c r="QAZ10" s="43"/>
      <c r="QBE10" s="42"/>
      <c r="QBF10" s="42"/>
      <c r="QBG10" s="43"/>
      <c r="QBL10" s="42"/>
      <c r="QBM10" s="42"/>
      <c r="QBN10" s="43"/>
      <c r="QBS10" s="42"/>
      <c r="QBT10" s="42"/>
      <c r="QBU10" s="43"/>
      <c r="QBZ10" s="42"/>
      <c r="QCA10" s="42"/>
      <c r="QCB10" s="43"/>
      <c r="QCG10" s="42"/>
      <c r="QCH10" s="42"/>
      <c r="QCI10" s="43"/>
      <c r="QCN10" s="42"/>
      <c r="QCO10" s="42"/>
      <c r="QCP10" s="43"/>
      <c r="QCU10" s="42"/>
      <c r="QCV10" s="42"/>
      <c r="QCW10" s="43"/>
      <c r="QDB10" s="42"/>
      <c r="QDC10" s="42"/>
      <c r="QDD10" s="43"/>
      <c r="QDI10" s="42"/>
      <c r="QDJ10" s="42"/>
      <c r="QDK10" s="43"/>
      <c r="QDP10" s="42"/>
      <c r="QDQ10" s="42"/>
      <c r="QDR10" s="43"/>
      <c r="QDW10" s="42"/>
      <c r="QDX10" s="42"/>
      <c r="QDY10" s="43"/>
      <c r="QED10" s="42"/>
      <c r="QEE10" s="42"/>
      <c r="QEF10" s="43"/>
      <c r="QEK10" s="42"/>
      <c r="QEL10" s="42"/>
      <c r="QEM10" s="43"/>
      <c r="QER10" s="42"/>
      <c r="QES10" s="42"/>
      <c r="QET10" s="43"/>
      <c r="QEY10" s="42"/>
      <c r="QEZ10" s="42"/>
      <c r="QFA10" s="43"/>
      <c r="QFF10" s="42"/>
      <c r="QFG10" s="42"/>
      <c r="QFH10" s="43"/>
      <c r="QFM10" s="42"/>
      <c r="QFN10" s="42"/>
      <c r="QFO10" s="43"/>
      <c r="QFT10" s="42"/>
      <c r="QFU10" s="42"/>
      <c r="QFV10" s="43"/>
      <c r="QGA10" s="42"/>
      <c r="QGB10" s="42"/>
      <c r="QGC10" s="43"/>
      <c r="QGH10" s="42"/>
      <c r="QGI10" s="42"/>
      <c r="QGJ10" s="43"/>
      <c r="QGO10" s="42"/>
      <c r="QGP10" s="42"/>
      <c r="QGQ10" s="43"/>
      <c r="QGV10" s="42"/>
      <c r="QGW10" s="42"/>
      <c r="QGX10" s="43"/>
      <c r="QHC10" s="42"/>
      <c r="QHD10" s="42"/>
      <c r="QHE10" s="43"/>
      <c r="QHJ10" s="42"/>
      <c r="QHK10" s="42"/>
      <c r="QHL10" s="43"/>
      <c r="QHQ10" s="42"/>
      <c r="QHR10" s="42"/>
      <c r="QHS10" s="43"/>
      <c r="QHX10" s="42"/>
      <c r="QHY10" s="42"/>
      <c r="QHZ10" s="43"/>
      <c r="QIE10" s="42"/>
      <c r="QIF10" s="42"/>
      <c r="QIG10" s="43"/>
      <c r="QIL10" s="42"/>
      <c r="QIM10" s="42"/>
      <c r="QIN10" s="43"/>
      <c r="QIS10" s="42"/>
      <c r="QIT10" s="42"/>
      <c r="QIU10" s="43"/>
      <c r="QIZ10" s="42"/>
      <c r="QJA10" s="42"/>
      <c r="QJB10" s="43"/>
      <c r="QJG10" s="42"/>
      <c r="QJH10" s="42"/>
      <c r="QJI10" s="43"/>
      <c r="QJN10" s="42"/>
      <c r="QJO10" s="42"/>
      <c r="QJP10" s="43"/>
      <c r="QJU10" s="42"/>
      <c r="QJV10" s="42"/>
      <c r="QJW10" s="43"/>
      <c r="QKB10" s="42"/>
      <c r="QKC10" s="42"/>
      <c r="QKD10" s="43"/>
      <c r="QKI10" s="42"/>
      <c r="QKJ10" s="42"/>
      <c r="QKK10" s="43"/>
      <c r="QKP10" s="42"/>
      <c r="QKQ10" s="42"/>
      <c r="QKR10" s="43"/>
      <c r="QKW10" s="42"/>
      <c r="QKX10" s="42"/>
      <c r="QKY10" s="43"/>
      <c r="QLD10" s="42"/>
      <c r="QLE10" s="42"/>
      <c r="QLF10" s="43"/>
      <c r="QLK10" s="42"/>
      <c r="QLL10" s="42"/>
      <c r="QLM10" s="43"/>
      <c r="QLR10" s="42"/>
      <c r="QLS10" s="42"/>
      <c r="QLT10" s="43"/>
      <c r="QLY10" s="42"/>
      <c r="QLZ10" s="42"/>
      <c r="QMA10" s="43"/>
      <c r="QMF10" s="42"/>
      <c r="QMG10" s="42"/>
      <c r="QMH10" s="43"/>
      <c r="QMM10" s="42"/>
      <c r="QMN10" s="42"/>
      <c r="QMO10" s="43"/>
      <c r="QMT10" s="42"/>
      <c r="QMU10" s="42"/>
      <c r="QMV10" s="43"/>
      <c r="QNA10" s="42"/>
      <c r="QNB10" s="42"/>
      <c r="QNC10" s="43"/>
      <c r="QNH10" s="42"/>
      <c r="QNI10" s="42"/>
      <c r="QNJ10" s="43"/>
      <c r="QNO10" s="42"/>
      <c r="QNP10" s="42"/>
      <c r="QNQ10" s="43"/>
      <c r="QNV10" s="42"/>
      <c r="QNW10" s="42"/>
      <c r="QNX10" s="43"/>
      <c r="QOC10" s="42"/>
      <c r="QOD10" s="42"/>
      <c r="QOE10" s="43"/>
      <c r="QOJ10" s="42"/>
      <c r="QOK10" s="42"/>
      <c r="QOL10" s="43"/>
      <c r="QOQ10" s="42"/>
      <c r="QOR10" s="42"/>
      <c r="QOS10" s="43"/>
      <c r="QOX10" s="42"/>
      <c r="QOY10" s="42"/>
      <c r="QOZ10" s="43"/>
      <c r="QPE10" s="42"/>
      <c r="QPF10" s="42"/>
      <c r="QPG10" s="43"/>
      <c r="QPL10" s="42"/>
      <c r="QPM10" s="42"/>
      <c r="QPN10" s="43"/>
      <c r="QPS10" s="42"/>
      <c r="QPT10" s="42"/>
      <c r="QPU10" s="43"/>
      <c r="QPZ10" s="42"/>
      <c r="QQA10" s="42"/>
      <c r="QQB10" s="43"/>
      <c r="QQG10" s="42"/>
      <c r="QQH10" s="42"/>
      <c r="QQI10" s="43"/>
      <c r="QQN10" s="42"/>
      <c r="QQO10" s="42"/>
      <c r="QQP10" s="43"/>
      <c r="QQU10" s="42"/>
      <c r="QQV10" s="42"/>
      <c r="QQW10" s="43"/>
      <c r="QRB10" s="42"/>
      <c r="QRC10" s="42"/>
      <c r="QRD10" s="43"/>
      <c r="QRI10" s="42"/>
      <c r="QRJ10" s="42"/>
      <c r="QRK10" s="43"/>
      <c r="QRP10" s="42"/>
      <c r="QRQ10" s="42"/>
      <c r="QRR10" s="43"/>
      <c r="QRW10" s="42"/>
      <c r="QRX10" s="42"/>
      <c r="QRY10" s="43"/>
      <c r="QSD10" s="42"/>
      <c r="QSE10" s="42"/>
      <c r="QSF10" s="43"/>
      <c r="QSK10" s="42"/>
      <c r="QSL10" s="42"/>
      <c r="QSM10" s="43"/>
      <c r="QSR10" s="42"/>
      <c r="QSS10" s="42"/>
      <c r="QST10" s="43"/>
      <c r="QSY10" s="42"/>
      <c r="QSZ10" s="42"/>
      <c r="QTA10" s="43"/>
      <c r="QTF10" s="42"/>
      <c r="QTG10" s="42"/>
      <c r="QTH10" s="43"/>
      <c r="QTM10" s="42"/>
      <c r="QTN10" s="42"/>
      <c r="QTO10" s="43"/>
      <c r="QTT10" s="42"/>
      <c r="QTU10" s="42"/>
      <c r="QTV10" s="43"/>
      <c r="QUA10" s="42"/>
      <c r="QUB10" s="42"/>
      <c r="QUC10" s="43"/>
      <c r="QUH10" s="42"/>
      <c r="QUI10" s="42"/>
      <c r="QUJ10" s="43"/>
      <c r="QUO10" s="42"/>
      <c r="QUP10" s="42"/>
      <c r="QUQ10" s="43"/>
      <c r="QUV10" s="42"/>
      <c r="QUW10" s="42"/>
      <c r="QUX10" s="43"/>
      <c r="QVC10" s="42"/>
      <c r="QVD10" s="42"/>
      <c r="QVE10" s="43"/>
      <c r="QVJ10" s="42"/>
      <c r="QVK10" s="42"/>
      <c r="QVL10" s="43"/>
      <c r="QVQ10" s="42"/>
      <c r="QVR10" s="42"/>
      <c r="QVS10" s="43"/>
      <c r="QVX10" s="42"/>
      <c r="QVY10" s="42"/>
      <c r="QVZ10" s="43"/>
      <c r="QWE10" s="42"/>
      <c r="QWF10" s="42"/>
      <c r="QWG10" s="43"/>
      <c r="QWL10" s="42"/>
      <c r="QWM10" s="42"/>
      <c r="QWN10" s="43"/>
      <c r="QWS10" s="42"/>
      <c r="QWT10" s="42"/>
      <c r="QWU10" s="43"/>
      <c r="QWZ10" s="42"/>
      <c r="QXA10" s="42"/>
      <c r="QXB10" s="43"/>
      <c r="QXG10" s="42"/>
      <c r="QXH10" s="42"/>
      <c r="QXI10" s="43"/>
      <c r="QXN10" s="42"/>
      <c r="QXO10" s="42"/>
      <c r="QXP10" s="43"/>
      <c r="QXU10" s="42"/>
      <c r="QXV10" s="42"/>
      <c r="QXW10" s="43"/>
      <c r="QYB10" s="42"/>
      <c r="QYC10" s="42"/>
      <c r="QYD10" s="43"/>
      <c r="QYI10" s="42"/>
      <c r="QYJ10" s="42"/>
      <c r="QYK10" s="43"/>
      <c r="QYP10" s="42"/>
      <c r="QYQ10" s="42"/>
      <c r="QYR10" s="43"/>
      <c r="QYW10" s="42"/>
      <c r="QYX10" s="42"/>
      <c r="QYY10" s="43"/>
      <c r="QZD10" s="42"/>
      <c r="QZE10" s="42"/>
      <c r="QZF10" s="43"/>
      <c r="QZK10" s="42"/>
      <c r="QZL10" s="42"/>
      <c r="QZM10" s="43"/>
      <c r="QZR10" s="42"/>
      <c r="QZS10" s="42"/>
      <c r="QZT10" s="43"/>
      <c r="QZY10" s="42"/>
      <c r="QZZ10" s="42"/>
      <c r="RAA10" s="43"/>
      <c r="RAF10" s="42"/>
      <c r="RAG10" s="42"/>
      <c r="RAH10" s="43"/>
      <c r="RAM10" s="42"/>
      <c r="RAN10" s="42"/>
      <c r="RAO10" s="43"/>
      <c r="RAT10" s="42"/>
      <c r="RAU10" s="42"/>
      <c r="RAV10" s="43"/>
      <c r="RBA10" s="42"/>
      <c r="RBB10" s="42"/>
      <c r="RBC10" s="43"/>
      <c r="RBH10" s="42"/>
      <c r="RBI10" s="42"/>
      <c r="RBJ10" s="43"/>
      <c r="RBO10" s="42"/>
      <c r="RBP10" s="42"/>
      <c r="RBQ10" s="43"/>
      <c r="RBV10" s="42"/>
      <c r="RBW10" s="42"/>
      <c r="RBX10" s="43"/>
      <c r="RCC10" s="42"/>
      <c r="RCD10" s="42"/>
      <c r="RCE10" s="43"/>
      <c r="RCJ10" s="42"/>
      <c r="RCK10" s="42"/>
      <c r="RCL10" s="43"/>
      <c r="RCQ10" s="42"/>
      <c r="RCR10" s="42"/>
      <c r="RCS10" s="43"/>
      <c r="RCX10" s="42"/>
      <c r="RCY10" s="42"/>
      <c r="RCZ10" s="43"/>
      <c r="RDE10" s="42"/>
      <c r="RDF10" s="42"/>
      <c r="RDG10" s="43"/>
      <c r="RDL10" s="42"/>
      <c r="RDM10" s="42"/>
      <c r="RDN10" s="43"/>
      <c r="RDS10" s="42"/>
      <c r="RDT10" s="42"/>
      <c r="RDU10" s="43"/>
      <c r="RDZ10" s="42"/>
      <c r="REA10" s="42"/>
      <c r="REB10" s="43"/>
      <c r="REG10" s="42"/>
      <c r="REH10" s="42"/>
      <c r="REI10" s="43"/>
      <c r="REN10" s="42"/>
      <c r="REO10" s="42"/>
      <c r="REP10" s="43"/>
      <c r="REU10" s="42"/>
      <c r="REV10" s="42"/>
      <c r="REW10" s="43"/>
      <c r="RFB10" s="42"/>
      <c r="RFC10" s="42"/>
      <c r="RFD10" s="43"/>
      <c r="RFI10" s="42"/>
      <c r="RFJ10" s="42"/>
      <c r="RFK10" s="43"/>
      <c r="RFP10" s="42"/>
      <c r="RFQ10" s="42"/>
      <c r="RFR10" s="43"/>
      <c r="RFW10" s="42"/>
      <c r="RFX10" s="42"/>
      <c r="RFY10" s="43"/>
      <c r="RGD10" s="42"/>
      <c r="RGE10" s="42"/>
      <c r="RGF10" s="43"/>
      <c r="RGK10" s="42"/>
      <c r="RGL10" s="42"/>
      <c r="RGM10" s="43"/>
      <c r="RGR10" s="42"/>
      <c r="RGS10" s="42"/>
      <c r="RGT10" s="43"/>
      <c r="RGY10" s="42"/>
      <c r="RGZ10" s="42"/>
      <c r="RHA10" s="43"/>
      <c r="RHF10" s="42"/>
      <c r="RHG10" s="42"/>
      <c r="RHH10" s="43"/>
      <c r="RHM10" s="42"/>
      <c r="RHN10" s="42"/>
      <c r="RHO10" s="43"/>
      <c r="RHT10" s="42"/>
      <c r="RHU10" s="42"/>
      <c r="RHV10" s="43"/>
      <c r="RIA10" s="42"/>
      <c r="RIB10" s="42"/>
      <c r="RIC10" s="43"/>
      <c r="RIH10" s="42"/>
      <c r="RII10" s="42"/>
      <c r="RIJ10" s="43"/>
      <c r="RIO10" s="42"/>
      <c r="RIP10" s="42"/>
      <c r="RIQ10" s="43"/>
      <c r="RIV10" s="42"/>
      <c r="RIW10" s="42"/>
      <c r="RIX10" s="43"/>
      <c r="RJC10" s="42"/>
      <c r="RJD10" s="42"/>
      <c r="RJE10" s="43"/>
      <c r="RJJ10" s="42"/>
      <c r="RJK10" s="42"/>
      <c r="RJL10" s="43"/>
      <c r="RJQ10" s="42"/>
      <c r="RJR10" s="42"/>
      <c r="RJS10" s="43"/>
      <c r="RJX10" s="42"/>
      <c r="RJY10" s="42"/>
      <c r="RJZ10" s="43"/>
      <c r="RKE10" s="42"/>
      <c r="RKF10" s="42"/>
      <c r="RKG10" s="43"/>
      <c r="RKL10" s="42"/>
      <c r="RKM10" s="42"/>
      <c r="RKN10" s="43"/>
      <c r="RKS10" s="42"/>
      <c r="RKT10" s="42"/>
      <c r="RKU10" s="43"/>
      <c r="RKZ10" s="42"/>
      <c r="RLA10" s="42"/>
      <c r="RLB10" s="43"/>
      <c r="RLG10" s="42"/>
      <c r="RLH10" s="42"/>
      <c r="RLI10" s="43"/>
      <c r="RLN10" s="42"/>
      <c r="RLO10" s="42"/>
      <c r="RLP10" s="43"/>
      <c r="RLU10" s="42"/>
      <c r="RLV10" s="42"/>
      <c r="RLW10" s="43"/>
      <c r="RMB10" s="42"/>
      <c r="RMC10" s="42"/>
      <c r="RMD10" s="43"/>
      <c r="RMI10" s="42"/>
      <c r="RMJ10" s="42"/>
      <c r="RMK10" s="43"/>
      <c r="RMP10" s="42"/>
      <c r="RMQ10" s="42"/>
      <c r="RMR10" s="43"/>
      <c r="RMW10" s="42"/>
      <c r="RMX10" s="42"/>
      <c r="RMY10" s="43"/>
      <c r="RND10" s="42"/>
      <c r="RNE10" s="42"/>
      <c r="RNF10" s="43"/>
      <c r="RNK10" s="42"/>
      <c r="RNL10" s="42"/>
      <c r="RNM10" s="43"/>
      <c r="RNR10" s="42"/>
      <c r="RNS10" s="42"/>
      <c r="RNT10" s="43"/>
      <c r="RNY10" s="42"/>
      <c r="RNZ10" s="42"/>
      <c r="ROA10" s="43"/>
      <c r="ROF10" s="42"/>
      <c r="ROG10" s="42"/>
      <c r="ROH10" s="43"/>
      <c r="ROM10" s="42"/>
      <c r="RON10" s="42"/>
      <c r="ROO10" s="43"/>
      <c r="ROT10" s="42"/>
      <c r="ROU10" s="42"/>
      <c r="ROV10" s="43"/>
      <c r="RPA10" s="42"/>
      <c r="RPB10" s="42"/>
      <c r="RPC10" s="43"/>
      <c r="RPH10" s="42"/>
      <c r="RPI10" s="42"/>
      <c r="RPJ10" s="43"/>
      <c r="RPO10" s="42"/>
      <c r="RPP10" s="42"/>
      <c r="RPQ10" s="43"/>
      <c r="RPV10" s="42"/>
      <c r="RPW10" s="42"/>
      <c r="RPX10" s="43"/>
      <c r="RQC10" s="42"/>
      <c r="RQD10" s="42"/>
      <c r="RQE10" s="43"/>
      <c r="RQJ10" s="42"/>
      <c r="RQK10" s="42"/>
      <c r="RQL10" s="43"/>
      <c r="RQQ10" s="42"/>
      <c r="RQR10" s="42"/>
      <c r="RQS10" s="43"/>
      <c r="RQX10" s="42"/>
      <c r="RQY10" s="42"/>
      <c r="RQZ10" s="43"/>
      <c r="RRE10" s="42"/>
      <c r="RRF10" s="42"/>
      <c r="RRG10" s="43"/>
      <c r="RRL10" s="42"/>
      <c r="RRM10" s="42"/>
      <c r="RRN10" s="43"/>
      <c r="RRS10" s="42"/>
      <c r="RRT10" s="42"/>
      <c r="RRU10" s="43"/>
      <c r="RRZ10" s="42"/>
      <c r="RSA10" s="42"/>
      <c r="RSB10" s="43"/>
      <c r="RSG10" s="42"/>
      <c r="RSH10" s="42"/>
      <c r="RSI10" s="43"/>
      <c r="RSN10" s="42"/>
      <c r="RSO10" s="42"/>
      <c r="RSP10" s="43"/>
      <c r="RSU10" s="42"/>
      <c r="RSV10" s="42"/>
      <c r="RSW10" s="43"/>
      <c r="RTB10" s="42"/>
      <c r="RTC10" s="42"/>
      <c r="RTD10" s="43"/>
      <c r="RTI10" s="42"/>
      <c r="RTJ10" s="42"/>
      <c r="RTK10" s="43"/>
      <c r="RTP10" s="42"/>
      <c r="RTQ10" s="42"/>
      <c r="RTR10" s="43"/>
      <c r="RTW10" s="42"/>
      <c r="RTX10" s="42"/>
      <c r="RTY10" s="43"/>
      <c r="RUD10" s="42"/>
      <c r="RUE10" s="42"/>
      <c r="RUF10" s="43"/>
      <c r="RUK10" s="42"/>
      <c r="RUL10" s="42"/>
      <c r="RUM10" s="43"/>
      <c r="RUR10" s="42"/>
      <c r="RUS10" s="42"/>
      <c r="RUT10" s="43"/>
      <c r="RUY10" s="42"/>
      <c r="RUZ10" s="42"/>
      <c r="RVA10" s="43"/>
      <c r="RVF10" s="42"/>
      <c r="RVG10" s="42"/>
      <c r="RVH10" s="43"/>
      <c r="RVM10" s="42"/>
      <c r="RVN10" s="42"/>
      <c r="RVO10" s="43"/>
      <c r="RVT10" s="42"/>
      <c r="RVU10" s="42"/>
      <c r="RVV10" s="43"/>
      <c r="RWA10" s="42"/>
      <c r="RWB10" s="42"/>
      <c r="RWC10" s="43"/>
      <c r="RWH10" s="42"/>
      <c r="RWI10" s="42"/>
      <c r="RWJ10" s="43"/>
      <c r="RWO10" s="42"/>
      <c r="RWP10" s="42"/>
      <c r="RWQ10" s="43"/>
      <c r="RWV10" s="42"/>
      <c r="RWW10" s="42"/>
      <c r="RWX10" s="43"/>
      <c r="RXC10" s="42"/>
      <c r="RXD10" s="42"/>
      <c r="RXE10" s="43"/>
      <c r="RXJ10" s="42"/>
      <c r="RXK10" s="42"/>
      <c r="RXL10" s="43"/>
      <c r="RXQ10" s="42"/>
      <c r="RXR10" s="42"/>
      <c r="RXS10" s="43"/>
      <c r="RXX10" s="42"/>
      <c r="RXY10" s="42"/>
      <c r="RXZ10" s="43"/>
      <c r="RYE10" s="42"/>
      <c r="RYF10" s="42"/>
      <c r="RYG10" s="43"/>
      <c r="RYL10" s="42"/>
      <c r="RYM10" s="42"/>
      <c r="RYN10" s="43"/>
      <c r="RYS10" s="42"/>
      <c r="RYT10" s="42"/>
      <c r="RYU10" s="43"/>
      <c r="RYZ10" s="42"/>
      <c r="RZA10" s="42"/>
      <c r="RZB10" s="43"/>
      <c r="RZG10" s="42"/>
      <c r="RZH10" s="42"/>
      <c r="RZI10" s="43"/>
      <c r="RZN10" s="42"/>
      <c r="RZO10" s="42"/>
      <c r="RZP10" s="43"/>
      <c r="RZU10" s="42"/>
      <c r="RZV10" s="42"/>
      <c r="RZW10" s="43"/>
      <c r="SAB10" s="42"/>
      <c r="SAC10" s="42"/>
      <c r="SAD10" s="43"/>
      <c r="SAI10" s="42"/>
      <c r="SAJ10" s="42"/>
      <c r="SAK10" s="43"/>
      <c r="SAP10" s="42"/>
      <c r="SAQ10" s="42"/>
      <c r="SAR10" s="43"/>
      <c r="SAW10" s="42"/>
      <c r="SAX10" s="42"/>
      <c r="SAY10" s="43"/>
      <c r="SBD10" s="42"/>
      <c r="SBE10" s="42"/>
      <c r="SBF10" s="43"/>
      <c r="SBK10" s="42"/>
      <c r="SBL10" s="42"/>
      <c r="SBM10" s="43"/>
      <c r="SBR10" s="42"/>
      <c r="SBS10" s="42"/>
      <c r="SBT10" s="43"/>
      <c r="SBY10" s="42"/>
      <c r="SBZ10" s="42"/>
      <c r="SCA10" s="43"/>
      <c r="SCF10" s="42"/>
      <c r="SCG10" s="42"/>
      <c r="SCH10" s="43"/>
      <c r="SCM10" s="42"/>
      <c r="SCN10" s="42"/>
      <c r="SCO10" s="43"/>
      <c r="SCT10" s="42"/>
      <c r="SCU10" s="42"/>
      <c r="SCV10" s="43"/>
      <c r="SDA10" s="42"/>
      <c r="SDB10" s="42"/>
      <c r="SDC10" s="43"/>
      <c r="SDH10" s="42"/>
      <c r="SDI10" s="42"/>
      <c r="SDJ10" s="43"/>
      <c r="SDO10" s="42"/>
      <c r="SDP10" s="42"/>
      <c r="SDQ10" s="43"/>
      <c r="SDV10" s="42"/>
      <c r="SDW10" s="42"/>
      <c r="SDX10" s="43"/>
      <c r="SEC10" s="42"/>
      <c r="SED10" s="42"/>
      <c r="SEE10" s="43"/>
      <c r="SEJ10" s="42"/>
      <c r="SEK10" s="42"/>
      <c r="SEL10" s="43"/>
      <c r="SEQ10" s="42"/>
      <c r="SER10" s="42"/>
      <c r="SES10" s="43"/>
      <c r="SEX10" s="42"/>
      <c r="SEY10" s="42"/>
      <c r="SEZ10" s="43"/>
      <c r="SFE10" s="42"/>
      <c r="SFF10" s="42"/>
      <c r="SFG10" s="43"/>
      <c r="SFL10" s="42"/>
      <c r="SFM10" s="42"/>
      <c r="SFN10" s="43"/>
      <c r="SFS10" s="42"/>
      <c r="SFT10" s="42"/>
      <c r="SFU10" s="43"/>
      <c r="SFZ10" s="42"/>
      <c r="SGA10" s="42"/>
      <c r="SGB10" s="43"/>
      <c r="SGG10" s="42"/>
      <c r="SGH10" s="42"/>
      <c r="SGI10" s="43"/>
      <c r="SGN10" s="42"/>
      <c r="SGO10" s="42"/>
      <c r="SGP10" s="43"/>
      <c r="SGU10" s="42"/>
      <c r="SGV10" s="42"/>
      <c r="SGW10" s="43"/>
      <c r="SHB10" s="42"/>
      <c r="SHC10" s="42"/>
      <c r="SHD10" s="43"/>
      <c r="SHI10" s="42"/>
      <c r="SHJ10" s="42"/>
      <c r="SHK10" s="43"/>
      <c r="SHP10" s="42"/>
      <c r="SHQ10" s="42"/>
      <c r="SHR10" s="43"/>
      <c r="SHW10" s="42"/>
      <c r="SHX10" s="42"/>
      <c r="SHY10" s="43"/>
      <c r="SID10" s="42"/>
      <c r="SIE10" s="42"/>
      <c r="SIF10" s="43"/>
      <c r="SIK10" s="42"/>
      <c r="SIL10" s="42"/>
      <c r="SIM10" s="43"/>
      <c r="SIR10" s="42"/>
      <c r="SIS10" s="42"/>
      <c r="SIT10" s="43"/>
      <c r="SIY10" s="42"/>
      <c r="SIZ10" s="42"/>
      <c r="SJA10" s="43"/>
      <c r="SJF10" s="42"/>
      <c r="SJG10" s="42"/>
      <c r="SJH10" s="43"/>
      <c r="SJM10" s="42"/>
      <c r="SJN10" s="42"/>
      <c r="SJO10" s="43"/>
      <c r="SJT10" s="42"/>
      <c r="SJU10" s="42"/>
      <c r="SJV10" s="43"/>
      <c r="SKA10" s="42"/>
      <c r="SKB10" s="42"/>
      <c r="SKC10" s="43"/>
      <c r="SKH10" s="42"/>
      <c r="SKI10" s="42"/>
      <c r="SKJ10" s="43"/>
      <c r="SKO10" s="42"/>
      <c r="SKP10" s="42"/>
      <c r="SKQ10" s="43"/>
      <c r="SKV10" s="42"/>
      <c r="SKW10" s="42"/>
      <c r="SKX10" s="43"/>
      <c r="SLC10" s="42"/>
      <c r="SLD10" s="42"/>
      <c r="SLE10" s="43"/>
      <c r="SLJ10" s="42"/>
      <c r="SLK10" s="42"/>
      <c r="SLL10" s="43"/>
      <c r="SLQ10" s="42"/>
      <c r="SLR10" s="42"/>
      <c r="SLS10" s="43"/>
      <c r="SLX10" s="42"/>
      <c r="SLY10" s="42"/>
      <c r="SLZ10" s="43"/>
      <c r="SME10" s="42"/>
      <c r="SMF10" s="42"/>
      <c r="SMG10" s="43"/>
      <c r="SML10" s="42"/>
      <c r="SMM10" s="42"/>
      <c r="SMN10" s="43"/>
      <c r="SMS10" s="42"/>
      <c r="SMT10" s="42"/>
      <c r="SMU10" s="43"/>
      <c r="SMZ10" s="42"/>
      <c r="SNA10" s="42"/>
      <c r="SNB10" s="43"/>
      <c r="SNG10" s="42"/>
      <c r="SNH10" s="42"/>
      <c r="SNI10" s="43"/>
      <c r="SNN10" s="42"/>
      <c r="SNO10" s="42"/>
      <c r="SNP10" s="43"/>
      <c r="SNU10" s="42"/>
      <c r="SNV10" s="42"/>
      <c r="SNW10" s="43"/>
      <c r="SOB10" s="42"/>
      <c r="SOC10" s="42"/>
      <c r="SOD10" s="43"/>
      <c r="SOI10" s="42"/>
      <c r="SOJ10" s="42"/>
      <c r="SOK10" s="43"/>
      <c r="SOP10" s="42"/>
      <c r="SOQ10" s="42"/>
      <c r="SOR10" s="43"/>
      <c r="SOW10" s="42"/>
      <c r="SOX10" s="42"/>
      <c r="SOY10" s="43"/>
      <c r="SPD10" s="42"/>
      <c r="SPE10" s="42"/>
      <c r="SPF10" s="43"/>
      <c r="SPK10" s="42"/>
      <c r="SPL10" s="42"/>
      <c r="SPM10" s="43"/>
      <c r="SPR10" s="42"/>
      <c r="SPS10" s="42"/>
      <c r="SPT10" s="43"/>
      <c r="SPY10" s="42"/>
      <c r="SPZ10" s="42"/>
      <c r="SQA10" s="43"/>
      <c r="SQF10" s="42"/>
      <c r="SQG10" s="42"/>
      <c r="SQH10" s="43"/>
      <c r="SQM10" s="42"/>
      <c r="SQN10" s="42"/>
      <c r="SQO10" s="43"/>
      <c r="SQT10" s="42"/>
      <c r="SQU10" s="42"/>
      <c r="SQV10" s="43"/>
      <c r="SRA10" s="42"/>
      <c r="SRB10" s="42"/>
      <c r="SRC10" s="43"/>
      <c r="SRH10" s="42"/>
      <c r="SRI10" s="42"/>
      <c r="SRJ10" s="43"/>
      <c r="SRO10" s="42"/>
      <c r="SRP10" s="42"/>
      <c r="SRQ10" s="43"/>
      <c r="SRV10" s="42"/>
      <c r="SRW10" s="42"/>
      <c r="SRX10" s="43"/>
      <c r="SSC10" s="42"/>
      <c r="SSD10" s="42"/>
      <c r="SSE10" s="43"/>
      <c r="SSJ10" s="42"/>
      <c r="SSK10" s="42"/>
      <c r="SSL10" s="43"/>
      <c r="SSQ10" s="42"/>
      <c r="SSR10" s="42"/>
      <c r="SSS10" s="43"/>
      <c r="SSX10" s="42"/>
      <c r="SSY10" s="42"/>
      <c r="SSZ10" s="43"/>
      <c r="STE10" s="42"/>
      <c r="STF10" s="42"/>
      <c r="STG10" s="43"/>
      <c r="STL10" s="42"/>
      <c r="STM10" s="42"/>
      <c r="STN10" s="43"/>
      <c r="STS10" s="42"/>
      <c r="STT10" s="42"/>
      <c r="STU10" s="43"/>
      <c r="STZ10" s="42"/>
      <c r="SUA10" s="42"/>
      <c r="SUB10" s="43"/>
      <c r="SUG10" s="42"/>
      <c r="SUH10" s="42"/>
      <c r="SUI10" s="43"/>
      <c r="SUN10" s="42"/>
      <c r="SUO10" s="42"/>
      <c r="SUP10" s="43"/>
      <c r="SUU10" s="42"/>
      <c r="SUV10" s="42"/>
      <c r="SUW10" s="43"/>
      <c r="SVB10" s="42"/>
      <c r="SVC10" s="42"/>
      <c r="SVD10" s="43"/>
      <c r="SVI10" s="42"/>
      <c r="SVJ10" s="42"/>
      <c r="SVK10" s="43"/>
      <c r="SVP10" s="42"/>
      <c r="SVQ10" s="42"/>
      <c r="SVR10" s="43"/>
      <c r="SVW10" s="42"/>
      <c r="SVX10" s="42"/>
      <c r="SVY10" s="43"/>
      <c r="SWD10" s="42"/>
      <c r="SWE10" s="42"/>
      <c r="SWF10" s="43"/>
      <c r="SWK10" s="42"/>
      <c r="SWL10" s="42"/>
      <c r="SWM10" s="43"/>
      <c r="SWR10" s="42"/>
      <c r="SWS10" s="42"/>
      <c r="SWT10" s="43"/>
      <c r="SWY10" s="42"/>
      <c r="SWZ10" s="42"/>
      <c r="SXA10" s="43"/>
      <c r="SXF10" s="42"/>
      <c r="SXG10" s="42"/>
      <c r="SXH10" s="43"/>
      <c r="SXM10" s="42"/>
      <c r="SXN10" s="42"/>
      <c r="SXO10" s="43"/>
      <c r="SXT10" s="42"/>
      <c r="SXU10" s="42"/>
      <c r="SXV10" s="43"/>
      <c r="SYA10" s="42"/>
      <c r="SYB10" s="42"/>
      <c r="SYC10" s="43"/>
      <c r="SYH10" s="42"/>
      <c r="SYI10" s="42"/>
      <c r="SYJ10" s="43"/>
      <c r="SYO10" s="42"/>
      <c r="SYP10" s="42"/>
      <c r="SYQ10" s="43"/>
      <c r="SYV10" s="42"/>
      <c r="SYW10" s="42"/>
      <c r="SYX10" s="43"/>
      <c r="SZC10" s="42"/>
      <c r="SZD10" s="42"/>
      <c r="SZE10" s="43"/>
      <c r="SZJ10" s="42"/>
      <c r="SZK10" s="42"/>
      <c r="SZL10" s="43"/>
      <c r="SZQ10" s="42"/>
      <c r="SZR10" s="42"/>
      <c r="SZS10" s="43"/>
      <c r="SZX10" s="42"/>
      <c r="SZY10" s="42"/>
      <c r="SZZ10" s="43"/>
      <c r="TAE10" s="42"/>
      <c r="TAF10" s="42"/>
      <c r="TAG10" s="43"/>
      <c r="TAL10" s="42"/>
      <c r="TAM10" s="42"/>
      <c r="TAN10" s="43"/>
      <c r="TAS10" s="42"/>
      <c r="TAT10" s="42"/>
      <c r="TAU10" s="43"/>
      <c r="TAZ10" s="42"/>
      <c r="TBA10" s="42"/>
      <c r="TBB10" s="43"/>
      <c r="TBG10" s="42"/>
      <c r="TBH10" s="42"/>
      <c r="TBI10" s="43"/>
      <c r="TBN10" s="42"/>
      <c r="TBO10" s="42"/>
      <c r="TBP10" s="43"/>
      <c r="TBU10" s="42"/>
      <c r="TBV10" s="42"/>
      <c r="TBW10" s="43"/>
      <c r="TCB10" s="42"/>
      <c r="TCC10" s="42"/>
      <c r="TCD10" s="43"/>
      <c r="TCI10" s="42"/>
      <c r="TCJ10" s="42"/>
      <c r="TCK10" s="43"/>
      <c r="TCP10" s="42"/>
      <c r="TCQ10" s="42"/>
      <c r="TCR10" s="43"/>
      <c r="TCW10" s="42"/>
      <c r="TCX10" s="42"/>
      <c r="TCY10" s="43"/>
      <c r="TDD10" s="42"/>
      <c r="TDE10" s="42"/>
      <c r="TDF10" s="43"/>
      <c r="TDK10" s="42"/>
      <c r="TDL10" s="42"/>
      <c r="TDM10" s="43"/>
      <c r="TDR10" s="42"/>
      <c r="TDS10" s="42"/>
      <c r="TDT10" s="43"/>
      <c r="TDY10" s="42"/>
      <c r="TDZ10" s="42"/>
      <c r="TEA10" s="43"/>
      <c r="TEF10" s="42"/>
      <c r="TEG10" s="42"/>
      <c r="TEH10" s="43"/>
      <c r="TEM10" s="42"/>
      <c r="TEN10" s="42"/>
      <c r="TEO10" s="43"/>
      <c r="TET10" s="42"/>
      <c r="TEU10" s="42"/>
      <c r="TEV10" s="43"/>
      <c r="TFA10" s="42"/>
      <c r="TFB10" s="42"/>
      <c r="TFC10" s="43"/>
      <c r="TFH10" s="42"/>
      <c r="TFI10" s="42"/>
      <c r="TFJ10" s="43"/>
      <c r="TFO10" s="42"/>
      <c r="TFP10" s="42"/>
      <c r="TFQ10" s="43"/>
      <c r="TFV10" s="42"/>
      <c r="TFW10" s="42"/>
      <c r="TFX10" s="43"/>
      <c r="TGC10" s="42"/>
      <c r="TGD10" s="42"/>
      <c r="TGE10" s="43"/>
      <c r="TGJ10" s="42"/>
      <c r="TGK10" s="42"/>
      <c r="TGL10" s="43"/>
      <c r="TGQ10" s="42"/>
      <c r="TGR10" s="42"/>
      <c r="TGS10" s="43"/>
      <c r="TGX10" s="42"/>
      <c r="TGY10" s="42"/>
      <c r="TGZ10" s="43"/>
      <c r="THE10" s="42"/>
      <c r="THF10" s="42"/>
      <c r="THG10" s="43"/>
      <c r="THL10" s="42"/>
      <c r="THM10" s="42"/>
      <c r="THN10" s="43"/>
      <c r="THS10" s="42"/>
      <c r="THT10" s="42"/>
      <c r="THU10" s="43"/>
      <c r="THZ10" s="42"/>
      <c r="TIA10" s="42"/>
      <c r="TIB10" s="43"/>
      <c r="TIG10" s="42"/>
      <c r="TIH10" s="42"/>
      <c r="TII10" s="43"/>
      <c r="TIN10" s="42"/>
      <c r="TIO10" s="42"/>
      <c r="TIP10" s="43"/>
      <c r="TIU10" s="42"/>
      <c r="TIV10" s="42"/>
      <c r="TIW10" s="43"/>
      <c r="TJB10" s="42"/>
      <c r="TJC10" s="42"/>
      <c r="TJD10" s="43"/>
      <c r="TJI10" s="42"/>
      <c r="TJJ10" s="42"/>
      <c r="TJK10" s="43"/>
      <c r="TJP10" s="42"/>
      <c r="TJQ10" s="42"/>
      <c r="TJR10" s="43"/>
      <c r="TJW10" s="42"/>
      <c r="TJX10" s="42"/>
      <c r="TJY10" s="43"/>
      <c r="TKD10" s="42"/>
      <c r="TKE10" s="42"/>
      <c r="TKF10" s="43"/>
      <c r="TKK10" s="42"/>
      <c r="TKL10" s="42"/>
      <c r="TKM10" s="43"/>
      <c r="TKR10" s="42"/>
      <c r="TKS10" s="42"/>
      <c r="TKT10" s="43"/>
      <c r="TKY10" s="42"/>
      <c r="TKZ10" s="42"/>
      <c r="TLA10" s="43"/>
      <c r="TLF10" s="42"/>
      <c r="TLG10" s="42"/>
      <c r="TLH10" s="43"/>
      <c r="TLM10" s="42"/>
      <c r="TLN10" s="42"/>
      <c r="TLO10" s="43"/>
      <c r="TLT10" s="42"/>
      <c r="TLU10" s="42"/>
      <c r="TLV10" s="43"/>
      <c r="TMA10" s="42"/>
      <c r="TMB10" s="42"/>
      <c r="TMC10" s="43"/>
      <c r="TMH10" s="42"/>
      <c r="TMI10" s="42"/>
      <c r="TMJ10" s="43"/>
      <c r="TMO10" s="42"/>
      <c r="TMP10" s="42"/>
      <c r="TMQ10" s="43"/>
      <c r="TMV10" s="42"/>
      <c r="TMW10" s="42"/>
      <c r="TMX10" s="43"/>
      <c r="TNC10" s="42"/>
      <c r="TND10" s="42"/>
      <c r="TNE10" s="43"/>
      <c r="TNJ10" s="42"/>
      <c r="TNK10" s="42"/>
      <c r="TNL10" s="43"/>
      <c r="TNQ10" s="42"/>
      <c r="TNR10" s="42"/>
      <c r="TNS10" s="43"/>
      <c r="TNX10" s="42"/>
      <c r="TNY10" s="42"/>
      <c r="TNZ10" s="43"/>
      <c r="TOE10" s="42"/>
      <c r="TOF10" s="42"/>
      <c r="TOG10" s="43"/>
      <c r="TOL10" s="42"/>
      <c r="TOM10" s="42"/>
      <c r="TON10" s="43"/>
      <c r="TOS10" s="42"/>
      <c r="TOT10" s="42"/>
      <c r="TOU10" s="43"/>
      <c r="TOZ10" s="42"/>
      <c r="TPA10" s="42"/>
      <c r="TPB10" s="43"/>
      <c r="TPG10" s="42"/>
      <c r="TPH10" s="42"/>
      <c r="TPI10" s="43"/>
      <c r="TPN10" s="42"/>
      <c r="TPO10" s="42"/>
      <c r="TPP10" s="43"/>
      <c r="TPU10" s="42"/>
      <c r="TPV10" s="42"/>
      <c r="TPW10" s="43"/>
      <c r="TQB10" s="42"/>
      <c r="TQC10" s="42"/>
      <c r="TQD10" s="43"/>
      <c r="TQI10" s="42"/>
      <c r="TQJ10" s="42"/>
      <c r="TQK10" s="43"/>
      <c r="TQP10" s="42"/>
      <c r="TQQ10" s="42"/>
      <c r="TQR10" s="43"/>
      <c r="TQW10" s="42"/>
      <c r="TQX10" s="42"/>
      <c r="TQY10" s="43"/>
      <c r="TRD10" s="42"/>
      <c r="TRE10" s="42"/>
      <c r="TRF10" s="43"/>
      <c r="TRK10" s="42"/>
      <c r="TRL10" s="42"/>
      <c r="TRM10" s="43"/>
      <c r="TRR10" s="42"/>
      <c r="TRS10" s="42"/>
      <c r="TRT10" s="43"/>
      <c r="TRY10" s="42"/>
      <c r="TRZ10" s="42"/>
      <c r="TSA10" s="43"/>
      <c r="TSF10" s="42"/>
      <c r="TSG10" s="42"/>
      <c r="TSH10" s="43"/>
      <c r="TSM10" s="42"/>
      <c r="TSN10" s="42"/>
      <c r="TSO10" s="43"/>
      <c r="TST10" s="42"/>
      <c r="TSU10" s="42"/>
      <c r="TSV10" s="43"/>
      <c r="TTA10" s="42"/>
      <c r="TTB10" s="42"/>
      <c r="TTC10" s="43"/>
      <c r="TTH10" s="42"/>
      <c r="TTI10" s="42"/>
      <c r="TTJ10" s="43"/>
      <c r="TTO10" s="42"/>
      <c r="TTP10" s="42"/>
      <c r="TTQ10" s="43"/>
      <c r="TTV10" s="42"/>
      <c r="TTW10" s="42"/>
      <c r="TTX10" s="43"/>
      <c r="TUC10" s="42"/>
      <c r="TUD10" s="42"/>
      <c r="TUE10" s="43"/>
      <c r="TUJ10" s="42"/>
      <c r="TUK10" s="42"/>
      <c r="TUL10" s="43"/>
      <c r="TUQ10" s="42"/>
      <c r="TUR10" s="42"/>
      <c r="TUS10" s="43"/>
      <c r="TUX10" s="42"/>
      <c r="TUY10" s="42"/>
      <c r="TUZ10" s="43"/>
      <c r="TVE10" s="42"/>
      <c r="TVF10" s="42"/>
      <c r="TVG10" s="43"/>
      <c r="TVL10" s="42"/>
      <c r="TVM10" s="42"/>
      <c r="TVN10" s="43"/>
      <c r="TVS10" s="42"/>
      <c r="TVT10" s="42"/>
      <c r="TVU10" s="43"/>
      <c r="TVZ10" s="42"/>
      <c r="TWA10" s="42"/>
      <c r="TWB10" s="43"/>
      <c r="TWG10" s="42"/>
      <c r="TWH10" s="42"/>
      <c r="TWI10" s="43"/>
      <c r="TWN10" s="42"/>
      <c r="TWO10" s="42"/>
      <c r="TWP10" s="43"/>
      <c r="TWU10" s="42"/>
      <c r="TWV10" s="42"/>
      <c r="TWW10" s="43"/>
      <c r="TXB10" s="42"/>
      <c r="TXC10" s="42"/>
      <c r="TXD10" s="43"/>
      <c r="TXI10" s="42"/>
      <c r="TXJ10" s="42"/>
      <c r="TXK10" s="43"/>
      <c r="TXP10" s="42"/>
      <c r="TXQ10" s="42"/>
      <c r="TXR10" s="43"/>
      <c r="TXW10" s="42"/>
      <c r="TXX10" s="42"/>
      <c r="TXY10" s="43"/>
      <c r="TYD10" s="42"/>
      <c r="TYE10" s="42"/>
      <c r="TYF10" s="43"/>
      <c r="TYK10" s="42"/>
      <c r="TYL10" s="42"/>
      <c r="TYM10" s="43"/>
      <c r="TYR10" s="42"/>
      <c r="TYS10" s="42"/>
      <c r="TYT10" s="43"/>
      <c r="TYY10" s="42"/>
      <c r="TYZ10" s="42"/>
      <c r="TZA10" s="43"/>
      <c r="TZF10" s="42"/>
      <c r="TZG10" s="42"/>
      <c r="TZH10" s="43"/>
      <c r="TZM10" s="42"/>
      <c r="TZN10" s="42"/>
      <c r="TZO10" s="43"/>
      <c r="TZT10" s="42"/>
      <c r="TZU10" s="42"/>
      <c r="TZV10" s="43"/>
      <c r="UAA10" s="42"/>
      <c r="UAB10" s="42"/>
      <c r="UAC10" s="43"/>
      <c r="UAH10" s="42"/>
      <c r="UAI10" s="42"/>
      <c r="UAJ10" s="43"/>
      <c r="UAO10" s="42"/>
      <c r="UAP10" s="42"/>
      <c r="UAQ10" s="43"/>
      <c r="UAV10" s="42"/>
      <c r="UAW10" s="42"/>
      <c r="UAX10" s="43"/>
      <c r="UBC10" s="42"/>
      <c r="UBD10" s="42"/>
      <c r="UBE10" s="43"/>
      <c r="UBJ10" s="42"/>
      <c r="UBK10" s="42"/>
      <c r="UBL10" s="43"/>
      <c r="UBQ10" s="42"/>
      <c r="UBR10" s="42"/>
      <c r="UBS10" s="43"/>
      <c r="UBX10" s="42"/>
      <c r="UBY10" s="42"/>
      <c r="UBZ10" s="43"/>
      <c r="UCE10" s="42"/>
      <c r="UCF10" s="42"/>
      <c r="UCG10" s="43"/>
      <c r="UCL10" s="42"/>
      <c r="UCM10" s="42"/>
      <c r="UCN10" s="43"/>
      <c r="UCS10" s="42"/>
      <c r="UCT10" s="42"/>
      <c r="UCU10" s="43"/>
      <c r="UCZ10" s="42"/>
      <c r="UDA10" s="42"/>
      <c r="UDB10" s="43"/>
      <c r="UDG10" s="42"/>
      <c r="UDH10" s="42"/>
      <c r="UDI10" s="43"/>
      <c r="UDN10" s="42"/>
      <c r="UDO10" s="42"/>
      <c r="UDP10" s="43"/>
      <c r="UDU10" s="42"/>
      <c r="UDV10" s="42"/>
      <c r="UDW10" s="43"/>
      <c r="UEB10" s="42"/>
      <c r="UEC10" s="42"/>
      <c r="UED10" s="43"/>
      <c r="UEI10" s="42"/>
      <c r="UEJ10" s="42"/>
      <c r="UEK10" s="43"/>
      <c r="UEP10" s="42"/>
      <c r="UEQ10" s="42"/>
      <c r="UER10" s="43"/>
      <c r="UEW10" s="42"/>
      <c r="UEX10" s="42"/>
      <c r="UEY10" s="43"/>
      <c r="UFD10" s="42"/>
      <c r="UFE10" s="42"/>
      <c r="UFF10" s="43"/>
      <c r="UFK10" s="42"/>
      <c r="UFL10" s="42"/>
      <c r="UFM10" s="43"/>
      <c r="UFR10" s="42"/>
      <c r="UFS10" s="42"/>
      <c r="UFT10" s="43"/>
      <c r="UFY10" s="42"/>
      <c r="UFZ10" s="42"/>
      <c r="UGA10" s="43"/>
      <c r="UGF10" s="42"/>
      <c r="UGG10" s="42"/>
      <c r="UGH10" s="43"/>
      <c r="UGM10" s="42"/>
      <c r="UGN10" s="42"/>
      <c r="UGO10" s="43"/>
      <c r="UGT10" s="42"/>
      <c r="UGU10" s="42"/>
      <c r="UGV10" s="43"/>
      <c r="UHA10" s="42"/>
      <c r="UHB10" s="42"/>
      <c r="UHC10" s="43"/>
      <c r="UHH10" s="42"/>
      <c r="UHI10" s="42"/>
      <c r="UHJ10" s="43"/>
      <c r="UHO10" s="42"/>
      <c r="UHP10" s="42"/>
      <c r="UHQ10" s="43"/>
      <c r="UHV10" s="42"/>
      <c r="UHW10" s="42"/>
      <c r="UHX10" s="43"/>
      <c r="UIC10" s="42"/>
      <c r="UID10" s="42"/>
      <c r="UIE10" s="43"/>
      <c r="UIJ10" s="42"/>
      <c r="UIK10" s="42"/>
      <c r="UIL10" s="43"/>
      <c r="UIQ10" s="42"/>
      <c r="UIR10" s="42"/>
      <c r="UIS10" s="43"/>
      <c r="UIX10" s="42"/>
      <c r="UIY10" s="42"/>
      <c r="UIZ10" s="43"/>
      <c r="UJE10" s="42"/>
      <c r="UJF10" s="42"/>
      <c r="UJG10" s="43"/>
      <c r="UJL10" s="42"/>
      <c r="UJM10" s="42"/>
      <c r="UJN10" s="43"/>
      <c r="UJS10" s="42"/>
      <c r="UJT10" s="42"/>
      <c r="UJU10" s="43"/>
      <c r="UJZ10" s="42"/>
      <c r="UKA10" s="42"/>
      <c r="UKB10" s="43"/>
      <c r="UKG10" s="42"/>
      <c r="UKH10" s="42"/>
      <c r="UKI10" s="43"/>
      <c r="UKN10" s="42"/>
      <c r="UKO10" s="42"/>
      <c r="UKP10" s="43"/>
      <c r="UKU10" s="42"/>
      <c r="UKV10" s="42"/>
      <c r="UKW10" s="43"/>
      <c r="ULB10" s="42"/>
      <c r="ULC10" s="42"/>
      <c r="ULD10" s="43"/>
      <c r="ULI10" s="42"/>
      <c r="ULJ10" s="42"/>
      <c r="ULK10" s="43"/>
      <c r="ULP10" s="42"/>
      <c r="ULQ10" s="42"/>
      <c r="ULR10" s="43"/>
      <c r="ULW10" s="42"/>
      <c r="ULX10" s="42"/>
      <c r="ULY10" s="43"/>
      <c r="UMD10" s="42"/>
      <c r="UME10" s="42"/>
      <c r="UMF10" s="43"/>
      <c r="UMK10" s="42"/>
      <c r="UML10" s="42"/>
      <c r="UMM10" s="43"/>
      <c r="UMR10" s="42"/>
      <c r="UMS10" s="42"/>
      <c r="UMT10" s="43"/>
      <c r="UMY10" s="42"/>
      <c r="UMZ10" s="42"/>
      <c r="UNA10" s="43"/>
      <c r="UNF10" s="42"/>
      <c r="UNG10" s="42"/>
      <c r="UNH10" s="43"/>
      <c r="UNM10" s="42"/>
      <c r="UNN10" s="42"/>
      <c r="UNO10" s="43"/>
      <c r="UNT10" s="42"/>
      <c r="UNU10" s="42"/>
      <c r="UNV10" s="43"/>
      <c r="UOA10" s="42"/>
      <c r="UOB10" s="42"/>
      <c r="UOC10" s="43"/>
      <c r="UOH10" s="42"/>
      <c r="UOI10" s="42"/>
      <c r="UOJ10" s="43"/>
      <c r="UOO10" s="42"/>
      <c r="UOP10" s="42"/>
      <c r="UOQ10" s="43"/>
      <c r="UOV10" s="42"/>
      <c r="UOW10" s="42"/>
      <c r="UOX10" s="43"/>
      <c r="UPC10" s="42"/>
      <c r="UPD10" s="42"/>
      <c r="UPE10" s="43"/>
      <c r="UPJ10" s="42"/>
      <c r="UPK10" s="42"/>
      <c r="UPL10" s="43"/>
      <c r="UPQ10" s="42"/>
      <c r="UPR10" s="42"/>
      <c r="UPS10" s="43"/>
      <c r="UPX10" s="42"/>
      <c r="UPY10" s="42"/>
      <c r="UPZ10" s="43"/>
      <c r="UQE10" s="42"/>
      <c r="UQF10" s="42"/>
      <c r="UQG10" s="43"/>
      <c r="UQL10" s="42"/>
      <c r="UQM10" s="42"/>
      <c r="UQN10" s="43"/>
      <c r="UQS10" s="42"/>
      <c r="UQT10" s="42"/>
      <c r="UQU10" s="43"/>
      <c r="UQZ10" s="42"/>
      <c r="URA10" s="42"/>
      <c r="URB10" s="43"/>
      <c r="URG10" s="42"/>
      <c r="URH10" s="42"/>
      <c r="URI10" s="43"/>
      <c r="URN10" s="42"/>
      <c r="URO10" s="42"/>
      <c r="URP10" s="43"/>
      <c r="URU10" s="42"/>
      <c r="URV10" s="42"/>
      <c r="URW10" s="43"/>
      <c r="USB10" s="42"/>
      <c r="USC10" s="42"/>
      <c r="USD10" s="43"/>
      <c r="USI10" s="42"/>
      <c r="USJ10" s="42"/>
      <c r="USK10" s="43"/>
      <c r="USP10" s="42"/>
      <c r="USQ10" s="42"/>
      <c r="USR10" s="43"/>
      <c r="USW10" s="42"/>
      <c r="USX10" s="42"/>
      <c r="USY10" s="43"/>
      <c r="UTD10" s="42"/>
      <c r="UTE10" s="42"/>
      <c r="UTF10" s="43"/>
      <c r="UTK10" s="42"/>
      <c r="UTL10" s="42"/>
      <c r="UTM10" s="43"/>
      <c r="UTR10" s="42"/>
      <c r="UTS10" s="42"/>
      <c r="UTT10" s="43"/>
      <c r="UTY10" s="42"/>
      <c r="UTZ10" s="42"/>
      <c r="UUA10" s="43"/>
      <c r="UUF10" s="42"/>
      <c r="UUG10" s="42"/>
      <c r="UUH10" s="43"/>
      <c r="UUM10" s="42"/>
      <c r="UUN10" s="42"/>
      <c r="UUO10" s="43"/>
      <c r="UUT10" s="42"/>
      <c r="UUU10" s="42"/>
      <c r="UUV10" s="43"/>
      <c r="UVA10" s="42"/>
      <c r="UVB10" s="42"/>
      <c r="UVC10" s="43"/>
      <c r="UVH10" s="42"/>
      <c r="UVI10" s="42"/>
      <c r="UVJ10" s="43"/>
      <c r="UVO10" s="42"/>
      <c r="UVP10" s="42"/>
      <c r="UVQ10" s="43"/>
      <c r="UVV10" s="42"/>
      <c r="UVW10" s="42"/>
      <c r="UVX10" s="43"/>
      <c r="UWC10" s="42"/>
      <c r="UWD10" s="42"/>
      <c r="UWE10" s="43"/>
      <c r="UWJ10" s="42"/>
      <c r="UWK10" s="42"/>
      <c r="UWL10" s="43"/>
      <c r="UWQ10" s="42"/>
      <c r="UWR10" s="42"/>
      <c r="UWS10" s="43"/>
      <c r="UWX10" s="42"/>
      <c r="UWY10" s="42"/>
      <c r="UWZ10" s="43"/>
      <c r="UXE10" s="42"/>
      <c r="UXF10" s="42"/>
      <c r="UXG10" s="43"/>
      <c r="UXL10" s="42"/>
      <c r="UXM10" s="42"/>
      <c r="UXN10" s="43"/>
      <c r="UXS10" s="42"/>
      <c r="UXT10" s="42"/>
      <c r="UXU10" s="43"/>
      <c r="UXZ10" s="42"/>
      <c r="UYA10" s="42"/>
      <c r="UYB10" s="43"/>
      <c r="UYG10" s="42"/>
      <c r="UYH10" s="42"/>
      <c r="UYI10" s="43"/>
      <c r="UYN10" s="42"/>
      <c r="UYO10" s="42"/>
      <c r="UYP10" s="43"/>
      <c r="UYU10" s="42"/>
      <c r="UYV10" s="42"/>
      <c r="UYW10" s="43"/>
      <c r="UZB10" s="42"/>
      <c r="UZC10" s="42"/>
      <c r="UZD10" s="43"/>
      <c r="UZI10" s="42"/>
      <c r="UZJ10" s="42"/>
      <c r="UZK10" s="43"/>
      <c r="UZP10" s="42"/>
      <c r="UZQ10" s="42"/>
      <c r="UZR10" s="43"/>
      <c r="UZW10" s="42"/>
      <c r="UZX10" s="42"/>
      <c r="UZY10" s="43"/>
      <c r="VAD10" s="42"/>
      <c r="VAE10" s="42"/>
      <c r="VAF10" s="43"/>
      <c r="VAK10" s="42"/>
      <c r="VAL10" s="42"/>
      <c r="VAM10" s="43"/>
      <c r="VAR10" s="42"/>
      <c r="VAS10" s="42"/>
      <c r="VAT10" s="43"/>
      <c r="VAY10" s="42"/>
      <c r="VAZ10" s="42"/>
      <c r="VBA10" s="43"/>
      <c r="VBF10" s="42"/>
      <c r="VBG10" s="42"/>
      <c r="VBH10" s="43"/>
      <c r="VBM10" s="42"/>
      <c r="VBN10" s="42"/>
      <c r="VBO10" s="43"/>
      <c r="VBT10" s="42"/>
      <c r="VBU10" s="42"/>
      <c r="VBV10" s="43"/>
      <c r="VCA10" s="42"/>
      <c r="VCB10" s="42"/>
      <c r="VCC10" s="43"/>
      <c r="VCH10" s="42"/>
      <c r="VCI10" s="42"/>
      <c r="VCJ10" s="43"/>
      <c r="VCO10" s="42"/>
      <c r="VCP10" s="42"/>
      <c r="VCQ10" s="43"/>
      <c r="VCV10" s="42"/>
      <c r="VCW10" s="42"/>
      <c r="VCX10" s="43"/>
      <c r="VDC10" s="42"/>
      <c r="VDD10" s="42"/>
      <c r="VDE10" s="43"/>
      <c r="VDJ10" s="42"/>
      <c r="VDK10" s="42"/>
      <c r="VDL10" s="43"/>
      <c r="VDQ10" s="42"/>
      <c r="VDR10" s="42"/>
      <c r="VDS10" s="43"/>
      <c r="VDX10" s="42"/>
      <c r="VDY10" s="42"/>
      <c r="VDZ10" s="43"/>
      <c r="VEE10" s="42"/>
      <c r="VEF10" s="42"/>
      <c r="VEG10" s="43"/>
      <c r="VEL10" s="42"/>
      <c r="VEM10" s="42"/>
      <c r="VEN10" s="43"/>
      <c r="VES10" s="42"/>
      <c r="VET10" s="42"/>
      <c r="VEU10" s="43"/>
      <c r="VEZ10" s="42"/>
      <c r="VFA10" s="42"/>
      <c r="VFB10" s="43"/>
      <c r="VFG10" s="42"/>
      <c r="VFH10" s="42"/>
      <c r="VFI10" s="43"/>
      <c r="VFN10" s="42"/>
      <c r="VFO10" s="42"/>
      <c r="VFP10" s="43"/>
      <c r="VFU10" s="42"/>
      <c r="VFV10" s="42"/>
      <c r="VFW10" s="43"/>
      <c r="VGB10" s="42"/>
      <c r="VGC10" s="42"/>
      <c r="VGD10" s="43"/>
      <c r="VGI10" s="42"/>
      <c r="VGJ10" s="42"/>
      <c r="VGK10" s="43"/>
      <c r="VGP10" s="42"/>
      <c r="VGQ10" s="42"/>
      <c r="VGR10" s="43"/>
      <c r="VGW10" s="42"/>
      <c r="VGX10" s="42"/>
      <c r="VGY10" s="43"/>
      <c r="VHD10" s="42"/>
      <c r="VHE10" s="42"/>
      <c r="VHF10" s="43"/>
      <c r="VHK10" s="42"/>
      <c r="VHL10" s="42"/>
      <c r="VHM10" s="43"/>
      <c r="VHR10" s="42"/>
      <c r="VHS10" s="42"/>
      <c r="VHT10" s="43"/>
      <c r="VHY10" s="42"/>
      <c r="VHZ10" s="42"/>
      <c r="VIA10" s="43"/>
      <c r="VIF10" s="42"/>
      <c r="VIG10" s="42"/>
      <c r="VIH10" s="43"/>
      <c r="VIM10" s="42"/>
      <c r="VIN10" s="42"/>
      <c r="VIO10" s="43"/>
      <c r="VIT10" s="42"/>
      <c r="VIU10" s="42"/>
      <c r="VIV10" s="43"/>
      <c r="VJA10" s="42"/>
      <c r="VJB10" s="42"/>
      <c r="VJC10" s="43"/>
      <c r="VJH10" s="42"/>
      <c r="VJI10" s="42"/>
      <c r="VJJ10" s="43"/>
      <c r="VJO10" s="42"/>
      <c r="VJP10" s="42"/>
      <c r="VJQ10" s="43"/>
      <c r="VJV10" s="42"/>
      <c r="VJW10" s="42"/>
      <c r="VJX10" s="43"/>
      <c r="VKC10" s="42"/>
      <c r="VKD10" s="42"/>
      <c r="VKE10" s="43"/>
      <c r="VKJ10" s="42"/>
      <c r="VKK10" s="42"/>
      <c r="VKL10" s="43"/>
      <c r="VKQ10" s="42"/>
      <c r="VKR10" s="42"/>
      <c r="VKS10" s="43"/>
      <c r="VKX10" s="42"/>
      <c r="VKY10" s="42"/>
      <c r="VKZ10" s="43"/>
      <c r="VLE10" s="42"/>
      <c r="VLF10" s="42"/>
      <c r="VLG10" s="43"/>
      <c r="VLL10" s="42"/>
      <c r="VLM10" s="42"/>
      <c r="VLN10" s="43"/>
      <c r="VLS10" s="42"/>
      <c r="VLT10" s="42"/>
      <c r="VLU10" s="43"/>
      <c r="VLZ10" s="42"/>
      <c r="VMA10" s="42"/>
      <c r="VMB10" s="43"/>
      <c r="VMG10" s="42"/>
      <c r="VMH10" s="42"/>
      <c r="VMI10" s="43"/>
      <c r="VMN10" s="42"/>
      <c r="VMO10" s="42"/>
      <c r="VMP10" s="43"/>
      <c r="VMU10" s="42"/>
      <c r="VMV10" s="42"/>
      <c r="VMW10" s="43"/>
      <c r="VNB10" s="42"/>
      <c r="VNC10" s="42"/>
      <c r="VND10" s="43"/>
      <c r="VNI10" s="42"/>
      <c r="VNJ10" s="42"/>
      <c r="VNK10" s="43"/>
      <c r="VNP10" s="42"/>
      <c r="VNQ10" s="42"/>
      <c r="VNR10" s="43"/>
      <c r="VNW10" s="42"/>
      <c r="VNX10" s="42"/>
      <c r="VNY10" s="43"/>
      <c r="VOD10" s="42"/>
      <c r="VOE10" s="42"/>
      <c r="VOF10" s="43"/>
      <c r="VOK10" s="42"/>
      <c r="VOL10" s="42"/>
      <c r="VOM10" s="43"/>
      <c r="VOR10" s="42"/>
      <c r="VOS10" s="42"/>
      <c r="VOT10" s="43"/>
      <c r="VOY10" s="42"/>
      <c r="VOZ10" s="42"/>
      <c r="VPA10" s="43"/>
      <c r="VPF10" s="42"/>
      <c r="VPG10" s="42"/>
      <c r="VPH10" s="43"/>
      <c r="VPM10" s="42"/>
      <c r="VPN10" s="42"/>
      <c r="VPO10" s="43"/>
      <c r="VPT10" s="42"/>
      <c r="VPU10" s="42"/>
      <c r="VPV10" s="43"/>
      <c r="VQA10" s="42"/>
      <c r="VQB10" s="42"/>
      <c r="VQC10" s="43"/>
      <c r="VQH10" s="42"/>
      <c r="VQI10" s="42"/>
      <c r="VQJ10" s="43"/>
      <c r="VQO10" s="42"/>
      <c r="VQP10" s="42"/>
      <c r="VQQ10" s="43"/>
      <c r="VQV10" s="42"/>
      <c r="VQW10" s="42"/>
      <c r="VQX10" s="43"/>
      <c r="VRC10" s="42"/>
      <c r="VRD10" s="42"/>
      <c r="VRE10" s="43"/>
      <c r="VRJ10" s="42"/>
      <c r="VRK10" s="42"/>
      <c r="VRL10" s="43"/>
      <c r="VRQ10" s="42"/>
      <c r="VRR10" s="42"/>
      <c r="VRS10" s="43"/>
      <c r="VRX10" s="42"/>
      <c r="VRY10" s="42"/>
      <c r="VRZ10" s="43"/>
      <c r="VSE10" s="42"/>
      <c r="VSF10" s="42"/>
      <c r="VSG10" s="43"/>
      <c r="VSL10" s="42"/>
      <c r="VSM10" s="42"/>
      <c r="VSN10" s="43"/>
      <c r="VSS10" s="42"/>
      <c r="VST10" s="42"/>
      <c r="VSU10" s="43"/>
      <c r="VSZ10" s="42"/>
      <c r="VTA10" s="42"/>
      <c r="VTB10" s="43"/>
      <c r="VTG10" s="42"/>
      <c r="VTH10" s="42"/>
      <c r="VTI10" s="43"/>
      <c r="VTN10" s="42"/>
      <c r="VTO10" s="42"/>
      <c r="VTP10" s="43"/>
      <c r="VTU10" s="42"/>
      <c r="VTV10" s="42"/>
      <c r="VTW10" s="43"/>
      <c r="VUB10" s="42"/>
      <c r="VUC10" s="42"/>
      <c r="VUD10" s="43"/>
      <c r="VUI10" s="42"/>
      <c r="VUJ10" s="42"/>
      <c r="VUK10" s="43"/>
      <c r="VUP10" s="42"/>
      <c r="VUQ10" s="42"/>
      <c r="VUR10" s="43"/>
      <c r="VUW10" s="42"/>
      <c r="VUX10" s="42"/>
      <c r="VUY10" s="43"/>
      <c r="VVD10" s="42"/>
      <c r="VVE10" s="42"/>
      <c r="VVF10" s="43"/>
      <c r="VVK10" s="42"/>
      <c r="VVL10" s="42"/>
      <c r="VVM10" s="43"/>
      <c r="VVR10" s="42"/>
      <c r="VVS10" s="42"/>
      <c r="VVT10" s="43"/>
      <c r="VVY10" s="42"/>
      <c r="VVZ10" s="42"/>
      <c r="VWA10" s="43"/>
      <c r="VWF10" s="42"/>
      <c r="VWG10" s="42"/>
      <c r="VWH10" s="43"/>
      <c r="VWM10" s="42"/>
      <c r="VWN10" s="42"/>
      <c r="VWO10" s="43"/>
      <c r="VWT10" s="42"/>
      <c r="VWU10" s="42"/>
      <c r="VWV10" s="43"/>
      <c r="VXA10" s="42"/>
      <c r="VXB10" s="42"/>
      <c r="VXC10" s="43"/>
      <c r="VXH10" s="42"/>
      <c r="VXI10" s="42"/>
      <c r="VXJ10" s="43"/>
      <c r="VXO10" s="42"/>
      <c r="VXP10" s="42"/>
      <c r="VXQ10" s="43"/>
      <c r="VXV10" s="42"/>
      <c r="VXW10" s="42"/>
      <c r="VXX10" s="43"/>
      <c r="VYC10" s="42"/>
      <c r="VYD10" s="42"/>
      <c r="VYE10" s="43"/>
      <c r="VYJ10" s="42"/>
      <c r="VYK10" s="42"/>
      <c r="VYL10" s="43"/>
      <c r="VYQ10" s="42"/>
      <c r="VYR10" s="42"/>
      <c r="VYS10" s="43"/>
      <c r="VYX10" s="42"/>
      <c r="VYY10" s="42"/>
      <c r="VYZ10" s="43"/>
      <c r="VZE10" s="42"/>
      <c r="VZF10" s="42"/>
      <c r="VZG10" s="43"/>
      <c r="VZL10" s="42"/>
      <c r="VZM10" s="42"/>
      <c r="VZN10" s="43"/>
      <c r="VZS10" s="42"/>
      <c r="VZT10" s="42"/>
      <c r="VZU10" s="43"/>
      <c r="VZZ10" s="42"/>
      <c r="WAA10" s="42"/>
      <c r="WAB10" s="43"/>
      <c r="WAG10" s="42"/>
      <c r="WAH10" s="42"/>
      <c r="WAI10" s="43"/>
      <c r="WAN10" s="42"/>
      <c r="WAO10" s="42"/>
      <c r="WAP10" s="43"/>
      <c r="WAU10" s="42"/>
      <c r="WAV10" s="42"/>
      <c r="WAW10" s="43"/>
      <c r="WBB10" s="42"/>
      <c r="WBC10" s="42"/>
      <c r="WBD10" s="43"/>
      <c r="WBI10" s="42"/>
      <c r="WBJ10" s="42"/>
      <c r="WBK10" s="43"/>
      <c r="WBP10" s="42"/>
      <c r="WBQ10" s="42"/>
      <c r="WBR10" s="43"/>
      <c r="WBW10" s="42"/>
      <c r="WBX10" s="42"/>
      <c r="WBY10" s="43"/>
      <c r="WCD10" s="42"/>
      <c r="WCE10" s="42"/>
      <c r="WCF10" s="43"/>
      <c r="WCK10" s="42"/>
      <c r="WCL10" s="42"/>
      <c r="WCM10" s="43"/>
      <c r="WCR10" s="42"/>
      <c r="WCS10" s="42"/>
      <c r="WCT10" s="43"/>
      <c r="WCY10" s="42"/>
      <c r="WCZ10" s="42"/>
      <c r="WDA10" s="43"/>
      <c r="WDF10" s="42"/>
      <c r="WDG10" s="42"/>
      <c r="WDH10" s="43"/>
      <c r="WDM10" s="42"/>
      <c r="WDN10" s="42"/>
      <c r="WDO10" s="43"/>
      <c r="WDT10" s="42"/>
      <c r="WDU10" s="42"/>
      <c r="WDV10" s="43"/>
      <c r="WEA10" s="42"/>
      <c r="WEB10" s="42"/>
      <c r="WEC10" s="43"/>
      <c r="WEH10" s="42"/>
      <c r="WEI10" s="42"/>
      <c r="WEJ10" s="43"/>
      <c r="WEO10" s="42"/>
      <c r="WEP10" s="42"/>
      <c r="WEQ10" s="43"/>
      <c r="WEV10" s="42"/>
      <c r="WEW10" s="42"/>
      <c r="WEX10" s="43"/>
      <c r="WFC10" s="42"/>
      <c r="WFD10" s="42"/>
      <c r="WFE10" s="43"/>
      <c r="WFJ10" s="42"/>
      <c r="WFK10" s="42"/>
      <c r="WFL10" s="43"/>
      <c r="WFQ10" s="42"/>
      <c r="WFR10" s="42"/>
      <c r="WFS10" s="43"/>
      <c r="WFX10" s="42"/>
      <c r="WFY10" s="42"/>
      <c r="WFZ10" s="43"/>
      <c r="WGE10" s="42"/>
      <c r="WGF10" s="42"/>
      <c r="WGG10" s="43"/>
      <c r="WGL10" s="42"/>
      <c r="WGM10" s="42"/>
      <c r="WGN10" s="43"/>
      <c r="WGS10" s="42"/>
      <c r="WGT10" s="42"/>
      <c r="WGU10" s="43"/>
      <c r="WGZ10" s="42"/>
      <c r="WHA10" s="42"/>
      <c r="WHB10" s="43"/>
      <c r="WHG10" s="42"/>
      <c r="WHH10" s="42"/>
      <c r="WHI10" s="43"/>
      <c r="WHN10" s="42"/>
      <c r="WHO10" s="42"/>
      <c r="WHP10" s="43"/>
      <c r="WHU10" s="42"/>
      <c r="WHV10" s="42"/>
      <c r="WHW10" s="43"/>
      <c r="WIB10" s="42"/>
      <c r="WIC10" s="42"/>
      <c r="WID10" s="43"/>
      <c r="WII10" s="42"/>
      <c r="WIJ10" s="42"/>
      <c r="WIK10" s="43"/>
      <c r="WIP10" s="42"/>
      <c r="WIQ10" s="42"/>
      <c r="WIR10" s="43"/>
      <c r="WIW10" s="42"/>
      <c r="WIX10" s="42"/>
      <c r="WIY10" s="43"/>
      <c r="WJD10" s="42"/>
      <c r="WJE10" s="42"/>
      <c r="WJF10" s="43"/>
      <c r="WJK10" s="42"/>
      <c r="WJL10" s="42"/>
      <c r="WJM10" s="43"/>
      <c r="WJR10" s="42"/>
      <c r="WJS10" s="42"/>
      <c r="WJT10" s="43"/>
      <c r="WJY10" s="42"/>
      <c r="WJZ10" s="42"/>
      <c r="WKA10" s="43"/>
      <c r="WKF10" s="42"/>
      <c r="WKG10" s="42"/>
      <c r="WKH10" s="43"/>
      <c r="WKM10" s="42"/>
      <c r="WKN10" s="42"/>
      <c r="WKO10" s="43"/>
      <c r="WKT10" s="42"/>
      <c r="WKU10" s="42"/>
      <c r="WKV10" s="43"/>
      <c r="WLA10" s="42"/>
      <c r="WLB10" s="42"/>
      <c r="WLC10" s="43"/>
      <c r="WLH10" s="42"/>
      <c r="WLI10" s="42"/>
      <c r="WLJ10" s="43"/>
      <c r="WLO10" s="42"/>
      <c r="WLP10" s="42"/>
      <c r="WLQ10" s="43"/>
      <c r="WLV10" s="42"/>
      <c r="WLW10" s="42"/>
      <c r="WLX10" s="43"/>
      <c r="WMC10" s="42"/>
      <c r="WMD10" s="42"/>
      <c r="WME10" s="43"/>
      <c r="WMJ10" s="42"/>
      <c r="WMK10" s="42"/>
      <c r="WML10" s="43"/>
      <c r="WMQ10" s="42"/>
      <c r="WMR10" s="42"/>
      <c r="WMS10" s="43"/>
      <c r="WMX10" s="42"/>
      <c r="WMY10" s="42"/>
      <c r="WMZ10" s="43"/>
      <c r="WNE10" s="42"/>
      <c r="WNF10" s="42"/>
      <c r="WNG10" s="43"/>
      <c r="WNL10" s="42"/>
      <c r="WNM10" s="42"/>
      <c r="WNN10" s="43"/>
      <c r="WNS10" s="42"/>
      <c r="WNT10" s="42"/>
      <c r="WNU10" s="43"/>
      <c r="WNZ10" s="42"/>
      <c r="WOA10" s="42"/>
      <c r="WOB10" s="43"/>
      <c r="WOG10" s="42"/>
      <c r="WOH10" s="42"/>
      <c r="WOI10" s="43"/>
      <c r="WON10" s="42"/>
      <c r="WOO10" s="42"/>
      <c r="WOP10" s="43"/>
      <c r="WOU10" s="42"/>
      <c r="WOV10" s="42"/>
      <c r="WOW10" s="43"/>
      <c r="WPB10" s="42"/>
      <c r="WPC10" s="42"/>
      <c r="WPD10" s="43"/>
      <c r="WPI10" s="42"/>
      <c r="WPJ10" s="42"/>
      <c r="WPK10" s="43"/>
      <c r="WPP10" s="42"/>
      <c r="WPQ10" s="42"/>
      <c r="WPR10" s="43"/>
      <c r="WPW10" s="42"/>
      <c r="WPX10" s="42"/>
      <c r="WPY10" s="43"/>
      <c r="WQD10" s="42"/>
      <c r="WQE10" s="42"/>
      <c r="WQF10" s="43"/>
      <c r="WQK10" s="42"/>
      <c r="WQL10" s="42"/>
      <c r="WQM10" s="43"/>
      <c r="WQR10" s="42"/>
      <c r="WQS10" s="42"/>
      <c r="WQT10" s="43"/>
      <c r="WQY10" s="42"/>
      <c r="WQZ10" s="42"/>
      <c r="WRA10" s="43"/>
      <c r="WRF10" s="42"/>
      <c r="WRG10" s="42"/>
      <c r="WRH10" s="43"/>
      <c r="WRM10" s="42"/>
      <c r="WRN10" s="42"/>
      <c r="WRO10" s="43"/>
      <c r="WRT10" s="42"/>
      <c r="WRU10" s="42"/>
      <c r="WRV10" s="43"/>
      <c r="WSA10" s="42"/>
      <c r="WSB10" s="42"/>
      <c r="WSC10" s="43"/>
      <c r="WSH10" s="42"/>
      <c r="WSI10" s="42"/>
      <c r="WSJ10" s="43"/>
      <c r="WSO10" s="42"/>
      <c r="WSP10" s="42"/>
      <c r="WSQ10" s="43"/>
      <c r="WSV10" s="42"/>
      <c r="WSW10" s="42"/>
      <c r="WSX10" s="43"/>
      <c r="WTC10" s="42"/>
      <c r="WTD10" s="42"/>
      <c r="WTE10" s="43"/>
      <c r="WTJ10" s="42"/>
      <c r="WTK10" s="42"/>
      <c r="WTL10" s="43"/>
      <c r="WTQ10" s="42"/>
      <c r="WTR10" s="42"/>
      <c r="WTS10" s="43"/>
      <c r="WTX10" s="42"/>
      <c r="WTY10" s="42"/>
      <c r="WTZ10" s="43"/>
      <c r="WUE10" s="42"/>
      <c r="WUF10" s="42"/>
      <c r="WUG10" s="43"/>
      <c r="WUL10" s="42"/>
      <c r="WUM10" s="42"/>
      <c r="WUN10" s="43"/>
      <c r="WUS10" s="42"/>
      <c r="WUT10" s="42"/>
      <c r="WUU10" s="43"/>
      <c r="WUZ10" s="42"/>
      <c r="WVA10" s="42"/>
      <c r="WVB10" s="43"/>
      <c r="WVG10" s="42"/>
      <c r="WVH10" s="42"/>
      <c r="WVI10" s="43"/>
      <c r="WVN10" s="42"/>
      <c r="WVO10" s="42"/>
      <c r="WVP10" s="43"/>
      <c r="WVU10" s="42"/>
      <c r="WVV10" s="42"/>
      <c r="WVW10" s="43"/>
      <c r="WWB10" s="42"/>
      <c r="WWC10" s="42"/>
      <c r="WWD10" s="43"/>
      <c r="WWI10" s="42"/>
      <c r="WWJ10" s="42"/>
      <c r="WWK10" s="43"/>
      <c r="WWP10" s="42"/>
      <c r="WWQ10" s="42"/>
      <c r="WWR10" s="43"/>
      <c r="WWW10" s="42"/>
      <c r="WWX10" s="42"/>
      <c r="WWY10" s="43"/>
      <c r="WXD10" s="42"/>
      <c r="WXE10" s="42"/>
      <c r="WXF10" s="43"/>
      <c r="WXK10" s="42"/>
      <c r="WXL10" s="42"/>
      <c r="WXM10" s="43"/>
      <c r="WXR10" s="42"/>
      <c r="WXS10" s="42"/>
      <c r="WXT10" s="43"/>
      <c r="WXY10" s="42"/>
      <c r="WXZ10" s="42"/>
      <c r="WYA10" s="43"/>
      <c r="WYF10" s="42"/>
      <c r="WYG10" s="42"/>
      <c r="WYH10" s="43"/>
      <c r="WYM10" s="42"/>
      <c r="WYN10" s="42"/>
      <c r="WYO10" s="43"/>
      <c r="WYT10" s="42"/>
      <c r="WYU10" s="42"/>
      <c r="WYV10" s="43"/>
      <c r="WZA10" s="42"/>
      <c r="WZB10" s="42"/>
      <c r="WZC10" s="43"/>
      <c r="WZH10" s="42"/>
      <c r="WZI10" s="42"/>
      <c r="WZJ10" s="43"/>
      <c r="WZO10" s="42"/>
      <c r="WZP10" s="42"/>
      <c r="WZQ10" s="43"/>
      <c r="WZV10" s="42"/>
      <c r="WZW10" s="42"/>
      <c r="WZX10" s="43"/>
      <c r="XAC10" s="42"/>
      <c r="XAD10" s="42"/>
      <c r="XAE10" s="43"/>
      <c r="XAJ10" s="42"/>
      <c r="XAK10" s="42"/>
      <c r="XAL10" s="43"/>
      <c r="XAQ10" s="42"/>
      <c r="XAR10" s="42"/>
      <c r="XAS10" s="43"/>
      <c r="XAX10" s="42"/>
      <c r="XAY10" s="42"/>
      <c r="XAZ10" s="43"/>
      <c r="XBE10" s="42"/>
      <c r="XBF10" s="42"/>
      <c r="XBG10" s="43"/>
      <c r="XBL10" s="42"/>
      <c r="XBM10" s="42"/>
      <c r="XBN10" s="43"/>
      <c r="XBS10" s="42"/>
      <c r="XBT10" s="42"/>
      <c r="XBU10" s="43"/>
      <c r="XBZ10" s="42"/>
      <c r="XCA10" s="42"/>
      <c r="XCB10" s="43"/>
      <c r="XCG10" s="42"/>
      <c r="XCH10" s="42"/>
      <c r="XCI10" s="43"/>
      <c r="XCN10" s="42"/>
      <c r="XCO10" s="42"/>
      <c r="XCP10" s="43"/>
      <c r="XCU10" s="42"/>
      <c r="XCV10" s="42"/>
      <c r="XCW10" s="43"/>
      <c r="XDB10" s="42"/>
      <c r="XDC10" s="42"/>
      <c r="XDD10" s="43"/>
      <c r="XDI10" s="42"/>
      <c r="XDJ10" s="42"/>
      <c r="XDK10" s="43"/>
      <c r="XDP10" s="42"/>
      <c r="XDQ10" s="42"/>
      <c r="XDR10" s="43"/>
      <c r="XDW10" s="42"/>
      <c r="XDX10" s="42"/>
      <c r="XDY10" s="43"/>
      <c r="XED10" s="42"/>
      <c r="XEE10" s="42"/>
      <c r="XEF10" s="43"/>
      <c r="XEK10" s="42"/>
      <c r="XEL10" s="42"/>
      <c r="XEM10" s="43"/>
      <c r="XER10" s="42"/>
      <c r="XES10" s="42"/>
      <c r="XET10" s="43"/>
      <c r="XEY10" s="42"/>
      <c r="XEZ10" s="42"/>
      <c r="XFA10" s="43"/>
    </row>
    <row r="11" spans="1:1023 1028:2045 2050:4096 4101:5118 5123:6140 6145:8191 8196:9213 9218:11264 11269:12286 12291:13308 13313:15359 15364:16381" s="14" customFormat="1" ht="48.75" customHeight="1" x14ac:dyDescent="0.25">
      <c r="A11" s="15">
        <v>1</v>
      </c>
      <c r="B11" s="44" t="s">
        <v>1675</v>
      </c>
      <c r="C11" s="8" t="s">
        <v>1676</v>
      </c>
      <c r="D11" s="8" t="s">
        <v>1677</v>
      </c>
      <c r="E11" s="45">
        <v>3000</v>
      </c>
      <c r="F11" s="45">
        <v>3000</v>
      </c>
      <c r="G11" s="45">
        <v>375</v>
      </c>
      <c r="H11" s="45">
        <v>250</v>
      </c>
      <c r="I11" s="45">
        <f>+E11+F11+G11+H11</f>
        <v>6625</v>
      </c>
      <c r="J11" s="46"/>
      <c r="K11" s="105"/>
    </row>
    <row r="12" spans="1:1023 1028:2045 2050:4096 4101:5118 5123:6140 6145:8191 8196:9213 9218:11264 11269:12286 12291:13308 13313:15359 15364:16381" s="14" customFormat="1" ht="48.75" customHeight="1" x14ac:dyDescent="0.25">
      <c r="A12" s="15">
        <v>2</v>
      </c>
      <c r="B12" s="44" t="s">
        <v>1675</v>
      </c>
      <c r="C12" s="17" t="s">
        <v>1678</v>
      </c>
      <c r="D12" s="47" t="s">
        <v>1679</v>
      </c>
      <c r="E12" s="45">
        <v>8000</v>
      </c>
      <c r="F12" s="45">
        <v>3500</v>
      </c>
      <c r="G12" s="45">
        <v>375</v>
      </c>
      <c r="H12" s="45">
        <v>250</v>
      </c>
      <c r="I12" s="45">
        <f>+E12+F12+G12+H12</f>
        <v>12125</v>
      </c>
      <c r="J12" s="46"/>
      <c r="K12" s="105"/>
    </row>
    <row r="13" spans="1:1023 1028:2045 2050:4096 4101:5118 5123:6140 6145:8191 8196:9213 9218:11264 11269:12286 12291:13308 13313:15359 15364:16381" s="14" customFormat="1" ht="48.75" customHeight="1" x14ac:dyDescent="0.25">
      <c r="A13" s="15">
        <v>3</v>
      </c>
      <c r="B13" s="44" t="s">
        <v>1675</v>
      </c>
      <c r="C13" s="48" t="s">
        <v>1680</v>
      </c>
      <c r="D13" s="48" t="s">
        <v>1681</v>
      </c>
      <c r="E13" s="45">
        <v>4550</v>
      </c>
      <c r="F13" s="45">
        <v>3000</v>
      </c>
      <c r="G13" s="49"/>
      <c r="H13" s="45">
        <v>250</v>
      </c>
      <c r="I13" s="45">
        <v>7800</v>
      </c>
      <c r="J13" s="46"/>
      <c r="K13" s="105"/>
    </row>
    <row r="14" spans="1:1023 1028:2045 2050:4096 4101:5118 5123:6140 6145:8191 8196:9213 9218:11264 11269:12286 12291:13308 13313:15359 15364:16381" s="14" customFormat="1" ht="48.75" customHeight="1" x14ac:dyDescent="0.25">
      <c r="A14" s="15">
        <v>4</v>
      </c>
      <c r="B14" s="44" t="s">
        <v>1675</v>
      </c>
      <c r="C14" s="47" t="s">
        <v>1682</v>
      </c>
      <c r="D14" s="47" t="s">
        <v>1683</v>
      </c>
      <c r="E14" s="45">
        <v>13000</v>
      </c>
      <c r="F14" s="45">
        <v>2000</v>
      </c>
      <c r="G14" s="45">
        <v>375</v>
      </c>
      <c r="H14" s="45">
        <v>250</v>
      </c>
      <c r="I14" s="45">
        <f t="shared" ref="I14:I21" si="0">+E14+F14+G14+H14</f>
        <v>15625</v>
      </c>
      <c r="J14" s="46"/>
      <c r="K14" s="105"/>
    </row>
    <row r="15" spans="1:1023 1028:2045 2050:4096 4101:5118 5123:6140 6145:8191 8196:9213 9218:11264 11269:12286 12291:13308 13313:15359 15364:16381" s="14" customFormat="1" ht="48.75" customHeight="1" x14ac:dyDescent="0.25">
      <c r="A15" s="15">
        <v>5</v>
      </c>
      <c r="B15" s="44" t="s">
        <v>1675</v>
      </c>
      <c r="C15" s="48" t="s">
        <v>1684</v>
      </c>
      <c r="D15" s="47" t="s">
        <v>1685</v>
      </c>
      <c r="E15" s="50">
        <v>4750</v>
      </c>
      <c r="F15" s="50">
        <v>3000</v>
      </c>
      <c r="G15" s="51">
        <v>0</v>
      </c>
      <c r="H15" s="50">
        <v>250</v>
      </c>
      <c r="I15" s="50">
        <f t="shared" si="0"/>
        <v>8000</v>
      </c>
      <c r="J15" s="46"/>
      <c r="K15" s="105"/>
    </row>
    <row r="16" spans="1:1023 1028:2045 2050:4096 4101:5118 5123:6140 6145:8191 8196:9213 9218:11264 11269:12286 12291:13308 13313:15359 15364:16381" s="14" customFormat="1" ht="48.75" customHeight="1" x14ac:dyDescent="0.25">
      <c r="A16" s="15">
        <v>6</v>
      </c>
      <c r="B16" s="44" t="s">
        <v>1675</v>
      </c>
      <c r="C16" s="47" t="s">
        <v>1686</v>
      </c>
      <c r="D16" s="47" t="s">
        <v>1687</v>
      </c>
      <c r="E16" s="45">
        <v>4750</v>
      </c>
      <c r="F16" s="45">
        <v>3000</v>
      </c>
      <c r="G16" s="45">
        <v>0</v>
      </c>
      <c r="H16" s="45">
        <v>250</v>
      </c>
      <c r="I16" s="45">
        <f t="shared" si="0"/>
        <v>8000</v>
      </c>
      <c r="J16" s="46"/>
      <c r="K16" s="105"/>
    </row>
    <row r="17" spans="1:11" s="14" customFormat="1" ht="48.75" customHeight="1" x14ac:dyDescent="0.25">
      <c r="A17" s="15">
        <v>7</v>
      </c>
      <c r="B17" s="44" t="s">
        <v>1675</v>
      </c>
      <c r="C17" s="37" t="s">
        <v>1688</v>
      </c>
      <c r="D17" s="37" t="s">
        <v>1689</v>
      </c>
      <c r="E17" s="45">
        <v>5750</v>
      </c>
      <c r="F17" s="45">
        <v>2000</v>
      </c>
      <c r="G17" s="45">
        <v>0</v>
      </c>
      <c r="H17" s="45">
        <v>250</v>
      </c>
      <c r="I17" s="45">
        <f t="shared" si="0"/>
        <v>8000</v>
      </c>
      <c r="J17" s="46"/>
      <c r="K17" s="105"/>
    </row>
    <row r="18" spans="1:11" s="14" customFormat="1" ht="48.75" customHeight="1" x14ac:dyDescent="0.25">
      <c r="A18" s="15">
        <v>8</v>
      </c>
      <c r="B18" s="44" t="s">
        <v>1675</v>
      </c>
      <c r="C18" s="47" t="s">
        <v>1690</v>
      </c>
      <c r="D18" s="47" t="s">
        <v>1691</v>
      </c>
      <c r="E18" s="45">
        <v>5750</v>
      </c>
      <c r="F18" s="45">
        <v>2000</v>
      </c>
      <c r="G18" s="45">
        <v>0</v>
      </c>
      <c r="H18" s="45">
        <v>250</v>
      </c>
      <c r="I18" s="45">
        <f t="shared" si="0"/>
        <v>8000</v>
      </c>
      <c r="J18" s="46"/>
      <c r="K18" s="105">
        <v>859</v>
      </c>
    </row>
    <row r="19" spans="1:11" s="14" customFormat="1" ht="48.75" customHeight="1" x14ac:dyDescent="0.25">
      <c r="A19" s="15">
        <v>9</v>
      </c>
      <c r="B19" s="44" t="s">
        <v>1675</v>
      </c>
      <c r="C19" s="47" t="s">
        <v>1692</v>
      </c>
      <c r="D19" s="47" t="s">
        <v>1693</v>
      </c>
      <c r="E19" s="45">
        <v>3000</v>
      </c>
      <c r="F19" s="45">
        <v>3000</v>
      </c>
      <c r="G19" s="45">
        <v>0</v>
      </c>
      <c r="H19" s="45">
        <v>250</v>
      </c>
      <c r="I19" s="45">
        <f t="shared" si="0"/>
        <v>6250</v>
      </c>
      <c r="J19" s="46"/>
      <c r="K19" s="105"/>
    </row>
    <row r="20" spans="1:11" s="14" customFormat="1" ht="48.75" customHeight="1" x14ac:dyDescent="0.25">
      <c r="A20" s="15">
        <v>10</v>
      </c>
      <c r="B20" s="44" t="s">
        <v>1675</v>
      </c>
      <c r="C20" s="48" t="s">
        <v>1694</v>
      </c>
      <c r="D20" s="48" t="s">
        <v>1695</v>
      </c>
      <c r="E20" s="45">
        <v>3750</v>
      </c>
      <c r="F20" s="45">
        <v>2000</v>
      </c>
      <c r="G20" s="49">
        <v>0</v>
      </c>
      <c r="H20" s="45">
        <v>250</v>
      </c>
      <c r="I20" s="45">
        <f t="shared" si="0"/>
        <v>6000</v>
      </c>
      <c r="J20" s="46"/>
      <c r="K20" s="105"/>
    </row>
    <row r="21" spans="1:11" s="14" customFormat="1" ht="48.75" customHeight="1" x14ac:dyDescent="0.25">
      <c r="A21" s="15">
        <v>11</v>
      </c>
      <c r="B21" s="44" t="s">
        <v>1675</v>
      </c>
      <c r="C21" s="47" t="s">
        <v>1696</v>
      </c>
      <c r="D21" s="47" t="s">
        <v>1697</v>
      </c>
      <c r="E21" s="45">
        <v>5750</v>
      </c>
      <c r="F21" s="45">
        <v>3250</v>
      </c>
      <c r="G21" s="45">
        <v>0</v>
      </c>
      <c r="H21" s="45">
        <v>250</v>
      </c>
      <c r="I21" s="45">
        <f t="shared" si="0"/>
        <v>9250</v>
      </c>
      <c r="J21" s="46"/>
      <c r="K21" s="105"/>
    </row>
    <row r="22" spans="1:11" s="14" customFormat="1" ht="48" customHeight="1" x14ac:dyDescent="0.25">
      <c r="A22" s="15">
        <v>12</v>
      </c>
      <c r="B22" s="44" t="s">
        <v>1675</v>
      </c>
      <c r="C22" s="52" t="s">
        <v>1698</v>
      </c>
      <c r="D22" s="52" t="s">
        <v>1699</v>
      </c>
      <c r="E22" s="50">
        <v>4550</v>
      </c>
      <c r="F22" s="50">
        <v>3000</v>
      </c>
      <c r="G22" s="51">
        <v>0</v>
      </c>
      <c r="H22" s="50">
        <v>250</v>
      </c>
      <c r="I22" s="50">
        <f>SUM(E22:H22)</f>
        <v>7800</v>
      </c>
      <c r="J22" s="46"/>
      <c r="K22" s="105"/>
    </row>
    <row r="23" spans="1:11" s="14" customFormat="1" ht="48" customHeight="1" x14ac:dyDescent="0.25">
      <c r="A23" s="15">
        <v>13</v>
      </c>
      <c r="B23" s="44" t="s">
        <v>1675</v>
      </c>
      <c r="C23" s="48" t="s">
        <v>1700</v>
      </c>
      <c r="D23" s="48" t="s">
        <v>1701</v>
      </c>
      <c r="E23" s="45">
        <v>3000</v>
      </c>
      <c r="F23" s="45">
        <v>3000</v>
      </c>
      <c r="G23" s="49">
        <v>0</v>
      </c>
      <c r="H23" s="45">
        <v>250</v>
      </c>
      <c r="I23" s="45">
        <f t="shared" ref="I23:I30" si="1">+E23+F23+G23+H23</f>
        <v>6250</v>
      </c>
      <c r="J23" s="46"/>
      <c r="K23" s="105"/>
    </row>
    <row r="24" spans="1:11" s="14" customFormat="1" ht="48" customHeight="1" x14ac:dyDescent="0.25">
      <c r="A24" s="15">
        <v>14</v>
      </c>
      <c r="B24" s="44" t="s">
        <v>1675</v>
      </c>
      <c r="C24" s="47" t="s">
        <v>1702</v>
      </c>
      <c r="D24" s="47" t="s">
        <v>1703</v>
      </c>
      <c r="E24" s="45">
        <v>9750</v>
      </c>
      <c r="F24" s="45">
        <v>2000</v>
      </c>
      <c r="G24" s="45">
        <v>0</v>
      </c>
      <c r="H24" s="45">
        <v>250</v>
      </c>
      <c r="I24" s="45">
        <f t="shared" si="1"/>
        <v>12000</v>
      </c>
      <c r="J24" s="46"/>
      <c r="K24" s="105"/>
    </row>
    <row r="25" spans="1:11" s="14" customFormat="1" ht="48" customHeight="1" x14ac:dyDescent="0.25">
      <c r="A25" s="15">
        <v>15</v>
      </c>
      <c r="B25" s="44" t="s">
        <v>1675</v>
      </c>
      <c r="C25" s="47" t="s">
        <v>1704</v>
      </c>
      <c r="D25" s="47" t="s">
        <v>1705</v>
      </c>
      <c r="E25" s="45">
        <v>2500</v>
      </c>
      <c r="F25" s="45">
        <v>3000</v>
      </c>
      <c r="G25" s="45">
        <v>375</v>
      </c>
      <c r="H25" s="45">
        <v>250</v>
      </c>
      <c r="I25" s="45">
        <f t="shared" si="1"/>
        <v>6125</v>
      </c>
      <c r="J25" s="46"/>
      <c r="K25" s="105"/>
    </row>
    <row r="26" spans="1:11" s="14" customFormat="1" ht="48" customHeight="1" x14ac:dyDescent="0.25">
      <c r="A26" s="15">
        <v>16</v>
      </c>
      <c r="B26" s="44" t="s">
        <v>1675</v>
      </c>
      <c r="C26" s="47" t="s">
        <v>1706</v>
      </c>
      <c r="D26" s="47" t="s">
        <v>1707</v>
      </c>
      <c r="E26" s="45">
        <v>13000</v>
      </c>
      <c r="F26" s="45">
        <v>2000</v>
      </c>
      <c r="G26" s="45">
        <v>0</v>
      </c>
      <c r="H26" s="45">
        <v>250</v>
      </c>
      <c r="I26" s="45">
        <f t="shared" si="1"/>
        <v>15250</v>
      </c>
      <c r="J26" s="46"/>
      <c r="K26" s="105"/>
    </row>
    <row r="27" spans="1:11" s="14" customFormat="1" ht="48" customHeight="1" x14ac:dyDescent="0.25">
      <c r="A27" s="15">
        <v>17</v>
      </c>
      <c r="B27" s="44" t="s">
        <v>1675</v>
      </c>
      <c r="C27" s="47" t="s">
        <v>1708</v>
      </c>
      <c r="D27" s="47" t="s">
        <v>1709</v>
      </c>
      <c r="E27" s="45">
        <v>2250</v>
      </c>
      <c r="F27" s="45">
        <v>2000</v>
      </c>
      <c r="G27" s="45">
        <v>0</v>
      </c>
      <c r="H27" s="45">
        <v>250</v>
      </c>
      <c r="I27" s="45">
        <f t="shared" si="1"/>
        <v>4500</v>
      </c>
      <c r="J27" s="46"/>
      <c r="K27" s="105"/>
    </row>
    <row r="28" spans="1:11" s="14" customFormat="1" ht="48" customHeight="1" x14ac:dyDescent="0.25">
      <c r="A28" s="15">
        <v>18</v>
      </c>
      <c r="B28" s="44" t="s">
        <v>1675</v>
      </c>
      <c r="C28" s="47" t="s">
        <v>1710</v>
      </c>
      <c r="D28" s="47" t="s">
        <v>1709</v>
      </c>
      <c r="E28" s="45">
        <v>2250</v>
      </c>
      <c r="F28" s="45">
        <v>2000</v>
      </c>
      <c r="G28" s="45">
        <v>0</v>
      </c>
      <c r="H28" s="45">
        <v>250</v>
      </c>
      <c r="I28" s="45">
        <f t="shared" si="1"/>
        <v>4500</v>
      </c>
      <c r="J28" s="46"/>
      <c r="K28" s="105"/>
    </row>
    <row r="29" spans="1:11" s="14" customFormat="1" ht="48" customHeight="1" x14ac:dyDescent="0.25">
      <c r="A29" s="15">
        <v>19</v>
      </c>
      <c r="B29" s="44" t="s">
        <v>1675</v>
      </c>
      <c r="C29" s="48" t="s">
        <v>1711</v>
      </c>
      <c r="D29" s="47" t="s">
        <v>1709</v>
      </c>
      <c r="E29" s="53">
        <v>2250</v>
      </c>
      <c r="F29" s="53">
        <v>2000</v>
      </c>
      <c r="G29" s="49">
        <v>0</v>
      </c>
      <c r="H29" s="53">
        <v>250</v>
      </c>
      <c r="I29" s="49">
        <f t="shared" si="1"/>
        <v>4500</v>
      </c>
      <c r="J29" s="46"/>
      <c r="K29" s="105"/>
    </row>
    <row r="30" spans="1:11" s="14" customFormat="1" ht="48" customHeight="1" x14ac:dyDescent="0.25">
      <c r="A30" s="15">
        <v>20</v>
      </c>
      <c r="B30" s="44" t="s">
        <v>1675</v>
      </c>
      <c r="C30" s="48" t="s">
        <v>1727</v>
      </c>
      <c r="D30" s="47" t="s">
        <v>1726</v>
      </c>
      <c r="E30" s="45">
        <v>5544.64</v>
      </c>
      <c r="F30" s="45">
        <v>3133.93</v>
      </c>
      <c r="G30" s="45">
        <v>361.61</v>
      </c>
      <c r="H30" s="45">
        <v>241.07</v>
      </c>
      <c r="I30" s="45">
        <f t="shared" si="1"/>
        <v>9281.25</v>
      </c>
      <c r="J30" s="46" t="s">
        <v>1728</v>
      </c>
      <c r="K30" s="105"/>
    </row>
    <row r="31" spans="1:11" s="14" customFormat="1" ht="48" customHeight="1" x14ac:dyDescent="0.25">
      <c r="A31" s="15">
        <v>21</v>
      </c>
      <c r="B31" s="44" t="s">
        <v>1675</v>
      </c>
      <c r="C31" s="52" t="s">
        <v>1712</v>
      </c>
      <c r="D31" s="47" t="s">
        <v>1713</v>
      </c>
      <c r="E31" s="53">
        <v>6750</v>
      </c>
      <c r="F31" s="53">
        <v>3000</v>
      </c>
      <c r="G31" s="49">
        <v>375</v>
      </c>
      <c r="H31" s="53">
        <v>250</v>
      </c>
      <c r="I31" s="49">
        <f>SUM(E31:H31)</f>
        <v>10375</v>
      </c>
      <c r="J31" s="46"/>
      <c r="K31" s="105"/>
    </row>
    <row r="32" spans="1:11" s="14" customFormat="1" ht="48" customHeight="1" x14ac:dyDescent="0.25">
      <c r="A32" s="15">
        <v>22</v>
      </c>
      <c r="B32" s="44" t="s">
        <v>1675</v>
      </c>
      <c r="C32" s="48" t="s">
        <v>1714</v>
      </c>
      <c r="D32" s="48" t="s">
        <v>1715</v>
      </c>
      <c r="E32" s="45">
        <v>3875</v>
      </c>
      <c r="F32" s="45">
        <v>2000</v>
      </c>
      <c r="G32" s="45">
        <v>375</v>
      </c>
      <c r="H32" s="45">
        <v>250</v>
      </c>
      <c r="I32" s="45">
        <f>+E32+F32+G32+H32</f>
        <v>6500</v>
      </c>
      <c r="J32" s="46"/>
      <c r="K32" s="105"/>
    </row>
    <row r="33" spans="1:11" s="14" customFormat="1" ht="48" customHeight="1" x14ac:dyDescent="0.25">
      <c r="A33" s="15">
        <v>23</v>
      </c>
      <c r="B33" s="44" t="s">
        <v>1675</v>
      </c>
      <c r="C33" s="47" t="s">
        <v>1716</v>
      </c>
      <c r="D33" s="47" t="s">
        <v>1717</v>
      </c>
      <c r="E33" s="45">
        <v>2500</v>
      </c>
      <c r="F33" s="45">
        <v>3000</v>
      </c>
      <c r="G33" s="45">
        <v>0</v>
      </c>
      <c r="H33" s="45">
        <v>250</v>
      </c>
      <c r="I33" s="45">
        <f>+E33+F33+G33+H33</f>
        <v>5750</v>
      </c>
      <c r="J33" s="46"/>
      <c r="K33" s="105"/>
    </row>
    <row r="34" spans="1:11" s="14" customFormat="1" ht="48" customHeight="1" x14ac:dyDescent="0.25">
      <c r="A34" s="15">
        <v>24</v>
      </c>
      <c r="B34" s="44" t="s">
        <v>1675</v>
      </c>
      <c r="C34" s="47" t="s">
        <v>1718</v>
      </c>
      <c r="D34" s="47" t="s">
        <v>1719</v>
      </c>
      <c r="E34" s="45">
        <v>13000</v>
      </c>
      <c r="F34" s="45">
        <v>2000</v>
      </c>
      <c r="G34" s="45">
        <v>375</v>
      </c>
      <c r="H34" s="45">
        <v>250</v>
      </c>
      <c r="I34" s="45">
        <f>+E34+F34+G34+H34</f>
        <v>15625</v>
      </c>
      <c r="J34" s="46"/>
      <c r="K34" s="105"/>
    </row>
    <row r="35" spans="1:11" s="14" customFormat="1" ht="48" customHeight="1" x14ac:dyDescent="0.25">
      <c r="A35" s="15">
        <v>25</v>
      </c>
      <c r="B35" s="44" t="s">
        <v>1675</v>
      </c>
      <c r="C35" s="47" t="s">
        <v>1720</v>
      </c>
      <c r="D35" s="47" t="s">
        <v>1721</v>
      </c>
      <c r="E35" s="45">
        <v>2500</v>
      </c>
      <c r="F35" s="45">
        <v>3000</v>
      </c>
      <c r="G35" s="45">
        <v>0</v>
      </c>
      <c r="H35" s="45">
        <v>250</v>
      </c>
      <c r="I35" s="45">
        <f>+E35+F35+G35+H35</f>
        <v>5750</v>
      </c>
      <c r="J35" s="46"/>
      <c r="K35" s="105"/>
    </row>
    <row r="36" spans="1:11" s="14" customFormat="1" ht="48" customHeight="1" x14ac:dyDescent="0.25">
      <c r="A36" s="15">
        <v>26</v>
      </c>
      <c r="B36" s="44" t="s">
        <v>1675</v>
      </c>
      <c r="C36" s="48" t="s">
        <v>1722</v>
      </c>
      <c r="D36" s="48" t="s">
        <v>1723</v>
      </c>
      <c r="E36" s="45">
        <v>2500</v>
      </c>
      <c r="F36" s="45">
        <v>3000</v>
      </c>
      <c r="G36" s="49">
        <v>375</v>
      </c>
      <c r="H36" s="45">
        <v>250</v>
      </c>
      <c r="I36" s="45">
        <f>E36+F36+G36+H36</f>
        <v>6125</v>
      </c>
      <c r="J36" s="46"/>
      <c r="K36" s="105"/>
    </row>
    <row r="37" spans="1:11" s="14" customFormat="1" ht="48" customHeight="1" x14ac:dyDescent="0.25">
      <c r="A37" s="15">
        <v>27</v>
      </c>
      <c r="B37" s="44" t="s">
        <v>1675</v>
      </c>
      <c r="C37" s="47" t="s">
        <v>1724</v>
      </c>
      <c r="D37" s="47" t="s">
        <v>1725</v>
      </c>
      <c r="E37" s="45">
        <v>2500</v>
      </c>
      <c r="F37" s="45">
        <v>3000</v>
      </c>
      <c r="G37" s="45">
        <v>0</v>
      </c>
      <c r="H37" s="45">
        <v>250</v>
      </c>
      <c r="I37" s="45">
        <f>+E37+F37+G37+H37</f>
        <v>5750</v>
      </c>
      <c r="J37" s="46"/>
      <c r="K37" s="105"/>
    </row>
  </sheetData>
  <mergeCells count="2">
    <mergeCell ref="A7:K8"/>
    <mergeCell ref="E1:K6"/>
  </mergeCells>
  <conditionalFormatting sqref="C1:C6 C9:C1048576">
    <cfRule type="duplicateValues" dxfId="39" priority="1"/>
  </conditionalFormatting>
  <pageMargins left="0.7" right="0.7" top="0.75" bottom="0.75" header="0.3" footer="0.3"/>
  <pageSetup paperSize="5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B6D24-78FD-4E39-B45B-5D66D7994292}">
  <sheetPr>
    <tabColor rgb="FF92D050"/>
  </sheetPr>
  <dimension ref="A1:K47"/>
  <sheetViews>
    <sheetView zoomScale="85" zoomScaleNormal="85" workbookViewId="0">
      <selection activeCell="J16" sqref="J16"/>
    </sheetView>
  </sheetViews>
  <sheetFormatPr baseColWidth="10" defaultColWidth="11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65" customWidth="1"/>
    <col min="9" max="9" width="44.5703125" customWidth="1"/>
    <col min="10" max="10" width="15.28515625" customWidth="1"/>
  </cols>
  <sheetData>
    <row r="1" spans="1:11" s="68" customFormat="1" ht="28.5" customHeight="1" x14ac:dyDescent="0.25">
      <c r="A1" s="71"/>
      <c r="B1" s="71"/>
      <c r="C1" s="71"/>
      <c r="D1" s="71"/>
      <c r="E1" s="139" t="s">
        <v>0</v>
      </c>
      <c r="F1" s="139"/>
      <c r="G1" s="139"/>
      <c r="H1" s="139"/>
      <c r="I1" s="139"/>
      <c r="J1" s="139"/>
      <c r="K1" s="94"/>
    </row>
    <row r="2" spans="1:11" s="68" customFormat="1" ht="28.5" x14ac:dyDescent="0.25">
      <c r="A2" s="71"/>
      <c r="B2" s="71"/>
      <c r="C2" s="71"/>
      <c r="D2" s="71"/>
      <c r="E2" s="139"/>
      <c r="F2" s="139"/>
      <c r="G2" s="139"/>
      <c r="H2" s="139"/>
      <c r="I2" s="139"/>
      <c r="J2" s="139"/>
      <c r="K2" s="94"/>
    </row>
    <row r="3" spans="1:11" s="68" customFormat="1" ht="28.5" x14ac:dyDescent="0.25">
      <c r="A3" s="71"/>
      <c r="B3" s="71"/>
      <c r="C3" s="71"/>
      <c r="D3" s="71"/>
      <c r="E3" s="139"/>
      <c r="F3" s="139"/>
      <c r="G3" s="139"/>
      <c r="H3" s="139"/>
      <c r="I3" s="139"/>
      <c r="J3" s="139"/>
      <c r="K3" s="94"/>
    </row>
    <row r="4" spans="1:11" s="68" customFormat="1" ht="28.5" x14ac:dyDescent="0.25">
      <c r="A4" s="71"/>
      <c r="B4" s="71"/>
      <c r="C4" s="71"/>
      <c r="D4" s="71"/>
      <c r="E4" s="139"/>
      <c r="F4" s="139"/>
      <c r="G4" s="139"/>
      <c r="H4" s="139"/>
      <c r="I4" s="139"/>
      <c r="J4" s="139"/>
      <c r="K4" s="94"/>
    </row>
    <row r="5" spans="1:11" s="68" customFormat="1" ht="28.5" x14ac:dyDescent="0.25">
      <c r="A5" s="72"/>
      <c r="B5" s="72"/>
      <c r="C5" s="71"/>
      <c r="D5" s="71"/>
      <c r="E5" s="139"/>
      <c r="F5" s="139"/>
      <c r="G5" s="139"/>
      <c r="H5" s="139"/>
      <c r="I5" s="139"/>
      <c r="J5" s="139"/>
    </row>
    <row r="6" spans="1:11" s="68" customFormat="1" ht="29.25" thickBot="1" x14ac:dyDescent="0.3">
      <c r="A6" s="71"/>
      <c r="B6" s="71"/>
      <c r="C6" s="71"/>
      <c r="D6" s="71"/>
      <c r="E6" s="140"/>
      <c r="F6" s="140"/>
      <c r="G6" s="140"/>
      <c r="H6" s="140"/>
      <c r="I6" s="140"/>
      <c r="J6" s="140"/>
    </row>
    <row r="7" spans="1:11" s="68" customFormat="1" ht="29.25" customHeight="1" x14ac:dyDescent="0.25">
      <c r="A7" s="133" t="s">
        <v>1774</v>
      </c>
      <c r="B7" s="134"/>
      <c r="C7" s="134"/>
      <c r="D7" s="134"/>
      <c r="E7" s="134"/>
      <c r="F7" s="134"/>
      <c r="G7" s="134"/>
      <c r="H7" s="134"/>
      <c r="I7" s="134"/>
      <c r="J7" s="135"/>
    </row>
    <row r="8" spans="1:11" s="68" customFormat="1" ht="15.75" thickBot="1" x14ac:dyDescent="0.3">
      <c r="A8" s="136"/>
      <c r="B8" s="137"/>
      <c r="C8" s="137"/>
      <c r="D8" s="137"/>
      <c r="E8" s="137"/>
      <c r="F8" s="137"/>
      <c r="G8" s="137"/>
      <c r="H8" s="137"/>
      <c r="I8" s="137"/>
      <c r="J8" s="138"/>
    </row>
    <row r="9" spans="1:11" s="68" customFormat="1" ht="15.75" customHeight="1" x14ac:dyDescent="0.25">
      <c r="A9" s="69"/>
      <c r="B9" s="69"/>
      <c r="C9" s="69"/>
      <c r="D9" s="69"/>
      <c r="E9" s="69"/>
      <c r="F9" s="69"/>
      <c r="G9" s="69"/>
      <c r="H9" s="70"/>
      <c r="I9" s="69"/>
    </row>
    <row r="10" spans="1:11" s="68" customFormat="1" ht="45" x14ac:dyDescent="0.25">
      <c r="A10" s="73" t="s">
        <v>2</v>
      </c>
      <c r="B10" s="74" t="s">
        <v>3</v>
      </c>
      <c r="C10" s="73" t="s">
        <v>4</v>
      </c>
      <c r="D10" s="73" t="s">
        <v>1316</v>
      </c>
      <c r="E10" s="75" t="s">
        <v>1317</v>
      </c>
      <c r="F10" s="74" t="s">
        <v>1673</v>
      </c>
      <c r="G10" s="75" t="s">
        <v>1674</v>
      </c>
      <c r="H10" s="75" t="s">
        <v>13</v>
      </c>
      <c r="I10" s="75" t="s">
        <v>14</v>
      </c>
      <c r="J10" s="75" t="s">
        <v>1324</v>
      </c>
    </row>
    <row r="11" spans="1:11" s="68" customFormat="1" ht="38.25" customHeight="1" x14ac:dyDescent="0.25">
      <c r="A11" s="60">
        <v>1</v>
      </c>
      <c r="B11" s="67" t="s">
        <v>1731</v>
      </c>
      <c r="C11" s="62" t="s">
        <v>1773</v>
      </c>
      <c r="D11" s="60" t="s">
        <v>1733</v>
      </c>
      <c r="E11" s="36">
        <v>20000</v>
      </c>
      <c r="F11" s="36">
        <v>375</v>
      </c>
      <c r="G11" s="36">
        <v>250</v>
      </c>
      <c r="H11" s="36">
        <f t="shared" ref="H11:H47" si="0">+E11+F11+G11</f>
        <v>20625</v>
      </c>
      <c r="I11" s="36" t="s">
        <v>1328</v>
      </c>
      <c r="J11" s="36" t="s">
        <v>1328</v>
      </c>
    </row>
    <row r="12" spans="1:11" s="68" customFormat="1" ht="38.25" customHeight="1" x14ac:dyDescent="0.25">
      <c r="A12" s="60">
        <v>2</v>
      </c>
      <c r="B12" s="67" t="s">
        <v>1731</v>
      </c>
      <c r="C12" s="62" t="s">
        <v>1772</v>
      </c>
      <c r="D12" s="60" t="s">
        <v>1733</v>
      </c>
      <c r="E12" s="36">
        <v>20000</v>
      </c>
      <c r="F12" s="36">
        <v>375</v>
      </c>
      <c r="G12" s="36">
        <v>250</v>
      </c>
      <c r="H12" s="36">
        <f t="shared" si="0"/>
        <v>20625</v>
      </c>
      <c r="I12" s="36" t="s">
        <v>1328</v>
      </c>
      <c r="J12" s="36"/>
    </row>
    <row r="13" spans="1:11" s="68" customFormat="1" ht="38.25" customHeight="1" x14ac:dyDescent="0.25">
      <c r="A13" s="60">
        <v>3</v>
      </c>
      <c r="B13" s="67" t="s">
        <v>1731</v>
      </c>
      <c r="C13" s="62" t="s">
        <v>1771</v>
      </c>
      <c r="D13" s="60" t="s">
        <v>1748</v>
      </c>
      <c r="E13" s="36">
        <v>13000</v>
      </c>
      <c r="F13" s="36">
        <v>375</v>
      </c>
      <c r="G13" s="36">
        <v>250</v>
      </c>
      <c r="H13" s="36">
        <f t="shared" si="0"/>
        <v>13625</v>
      </c>
      <c r="I13" s="36" t="s">
        <v>1328</v>
      </c>
      <c r="J13" s="36"/>
    </row>
    <row r="14" spans="1:11" s="68" customFormat="1" ht="38.25" customHeight="1" x14ac:dyDescent="0.25">
      <c r="A14" s="60">
        <v>4</v>
      </c>
      <c r="B14" s="67" t="s">
        <v>1731</v>
      </c>
      <c r="C14" s="62" t="s">
        <v>1770</v>
      </c>
      <c r="D14" s="60" t="s">
        <v>1748</v>
      </c>
      <c r="E14" s="36">
        <v>13000</v>
      </c>
      <c r="F14" s="36">
        <v>375</v>
      </c>
      <c r="G14" s="36">
        <v>250</v>
      </c>
      <c r="H14" s="36">
        <f t="shared" si="0"/>
        <v>13625</v>
      </c>
      <c r="I14" s="36" t="s">
        <v>1328</v>
      </c>
      <c r="J14" s="36">
        <v>584</v>
      </c>
    </row>
    <row r="15" spans="1:11" s="68" customFormat="1" ht="38.25" customHeight="1" x14ac:dyDescent="0.25">
      <c r="A15" s="60">
        <v>5</v>
      </c>
      <c r="B15" s="67" t="s">
        <v>1731</v>
      </c>
      <c r="C15" s="62" t="s">
        <v>1769</v>
      </c>
      <c r="D15" s="60" t="s">
        <v>1748</v>
      </c>
      <c r="E15" s="36">
        <v>13000</v>
      </c>
      <c r="F15" s="36">
        <v>375</v>
      </c>
      <c r="G15" s="36">
        <v>250</v>
      </c>
      <c r="H15" s="36">
        <f t="shared" si="0"/>
        <v>13625</v>
      </c>
      <c r="I15" s="36" t="s">
        <v>1328</v>
      </c>
      <c r="J15" s="36"/>
    </row>
    <row r="16" spans="1:11" s="68" customFormat="1" ht="38.25" customHeight="1" x14ac:dyDescent="0.25">
      <c r="A16" s="60">
        <v>6</v>
      </c>
      <c r="B16" s="67" t="s">
        <v>1731</v>
      </c>
      <c r="C16" s="62" t="s">
        <v>1768</v>
      </c>
      <c r="D16" s="62" t="s">
        <v>1748</v>
      </c>
      <c r="E16" s="36">
        <v>13000</v>
      </c>
      <c r="F16" s="36">
        <v>375</v>
      </c>
      <c r="G16" s="36">
        <v>250</v>
      </c>
      <c r="H16" s="36">
        <f t="shared" si="0"/>
        <v>13625</v>
      </c>
      <c r="I16" s="36" t="s">
        <v>1328</v>
      </c>
      <c r="J16" s="36"/>
    </row>
    <row r="17" spans="1:10" s="68" customFormat="1" ht="38.25" customHeight="1" x14ac:dyDescent="0.25">
      <c r="A17" s="60">
        <v>7</v>
      </c>
      <c r="B17" s="67" t="s">
        <v>1731</v>
      </c>
      <c r="C17" s="62" t="s">
        <v>1767</v>
      </c>
      <c r="D17" s="60" t="s">
        <v>1748</v>
      </c>
      <c r="E17" s="36">
        <v>13000</v>
      </c>
      <c r="F17" s="36">
        <v>0</v>
      </c>
      <c r="G17" s="36">
        <v>250</v>
      </c>
      <c r="H17" s="36">
        <f t="shared" si="0"/>
        <v>13250</v>
      </c>
      <c r="I17" s="36" t="s">
        <v>1328</v>
      </c>
      <c r="J17" s="36"/>
    </row>
    <row r="18" spans="1:10" s="68" customFormat="1" ht="38.25" customHeight="1" x14ac:dyDescent="0.25">
      <c r="A18" s="60">
        <v>8</v>
      </c>
      <c r="B18" s="67" t="s">
        <v>1731</v>
      </c>
      <c r="C18" s="62" t="s">
        <v>1766</v>
      </c>
      <c r="D18" s="60" t="s">
        <v>1748</v>
      </c>
      <c r="E18" s="36">
        <v>13000</v>
      </c>
      <c r="F18" s="36">
        <v>375</v>
      </c>
      <c r="G18" s="36">
        <v>250</v>
      </c>
      <c r="H18" s="36">
        <f t="shared" si="0"/>
        <v>13625</v>
      </c>
      <c r="I18" s="36" t="s">
        <v>1328</v>
      </c>
      <c r="J18" s="36"/>
    </row>
    <row r="19" spans="1:10" s="68" customFormat="1" ht="38.25" customHeight="1" x14ac:dyDescent="0.25">
      <c r="A19" s="60">
        <v>9</v>
      </c>
      <c r="B19" s="67" t="s">
        <v>1731</v>
      </c>
      <c r="C19" s="62" t="s">
        <v>1765</v>
      </c>
      <c r="D19" s="60" t="s">
        <v>1748</v>
      </c>
      <c r="E19" s="36">
        <v>8000</v>
      </c>
      <c r="F19" s="36">
        <v>375</v>
      </c>
      <c r="G19" s="36">
        <v>250</v>
      </c>
      <c r="H19" s="36">
        <f t="shared" si="0"/>
        <v>8625</v>
      </c>
      <c r="I19" s="36" t="s">
        <v>1328</v>
      </c>
      <c r="J19" s="36"/>
    </row>
    <row r="20" spans="1:10" s="68" customFormat="1" ht="38.25" customHeight="1" x14ac:dyDescent="0.25">
      <c r="A20" s="60">
        <v>10</v>
      </c>
      <c r="B20" s="67" t="s">
        <v>1731</v>
      </c>
      <c r="C20" s="62" t="s">
        <v>1764</v>
      </c>
      <c r="D20" s="60" t="s">
        <v>1736</v>
      </c>
      <c r="E20" s="36">
        <v>15000</v>
      </c>
      <c r="F20" s="36">
        <v>375</v>
      </c>
      <c r="G20" s="36">
        <v>250</v>
      </c>
      <c r="H20" s="36">
        <f t="shared" si="0"/>
        <v>15625</v>
      </c>
      <c r="I20" s="36" t="s">
        <v>1328</v>
      </c>
      <c r="J20" s="36"/>
    </row>
    <row r="21" spans="1:10" s="68" customFormat="1" ht="38.25" customHeight="1" x14ac:dyDescent="0.25">
      <c r="A21" s="60">
        <v>11</v>
      </c>
      <c r="B21" s="67" t="s">
        <v>1731</v>
      </c>
      <c r="C21" s="62" t="s">
        <v>1763</v>
      </c>
      <c r="D21" s="60" t="s">
        <v>1736</v>
      </c>
      <c r="E21" s="36">
        <v>15000</v>
      </c>
      <c r="F21" s="36">
        <v>375</v>
      </c>
      <c r="G21" s="36">
        <v>250</v>
      </c>
      <c r="H21" s="36">
        <f t="shared" si="0"/>
        <v>15625</v>
      </c>
      <c r="I21" s="36" t="s">
        <v>1328</v>
      </c>
      <c r="J21" s="36"/>
    </row>
    <row r="22" spans="1:10" s="68" customFormat="1" ht="38.25" customHeight="1" x14ac:dyDescent="0.25">
      <c r="A22" s="60">
        <v>12</v>
      </c>
      <c r="B22" s="67" t="s">
        <v>1731</v>
      </c>
      <c r="C22" s="62" t="s">
        <v>1762</v>
      </c>
      <c r="D22" s="60" t="s">
        <v>1748</v>
      </c>
      <c r="E22" s="36">
        <v>13000</v>
      </c>
      <c r="F22" s="36">
        <v>375</v>
      </c>
      <c r="G22" s="36">
        <v>250</v>
      </c>
      <c r="H22" s="36">
        <f t="shared" si="0"/>
        <v>13625</v>
      </c>
      <c r="I22" s="36" t="s">
        <v>1328</v>
      </c>
      <c r="J22" s="36"/>
    </row>
    <row r="23" spans="1:10" s="68" customFormat="1" ht="38.25" customHeight="1" x14ac:dyDescent="0.25">
      <c r="A23" s="60">
        <v>13</v>
      </c>
      <c r="B23" s="67" t="s">
        <v>1731</v>
      </c>
      <c r="C23" s="62" t="s">
        <v>1761</v>
      </c>
      <c r="D23" s="60" t="s">
        <v>1748</v>
      </c>
      <c r="E23" s="36">
        <v>10300</v>
      </c>
      <c r="F23" s="36">
        <v>375</v>
      </c>
      <c r="G23" s="36">
        <v>250</v>
      </c>
      <c r="H23" s="36">
        <f t="shared" si="0"/>
        <v>10925</v>
      </c>
      <c r="I23" s="36" t="s">
        <v>1328</v>
      </c>
      <c r="J23" s="36"/>
    </row>
    <row r="24" spans="1:10" s="68" customFormat="1" ht="38.25" customHeight="1" x14ac:dyDescent="0.25">
      <c r="A24" s="60">
        <v>14</v>
      </c>
      <c r="B24" s="67" t="s">
        <v>1731</v>
      </c>
      <c r="C24" s="62" t="s">
        <v>1760</v>
      </c>
      <c r="D24" s="60" t="s">
        <v>1751</v>
      </c>
      <c r="E24" s="36">
        <v>10300</v>
      </c>
      <c r="F24" s="36">
        <v>375</v>
      </c>
      <c r="G24" s="36">
        <v>250</v>
      </c>
      <c r="H24" s="36">
        <f t="shared" si="0"/>
        <v>10925</v>
      </c>
      <c r="I24" s="36" t="s">
        <v>1328</v>
      </c>
      <c r="J24" s="36"/>
    </row>
    <row r="25" spans="1:10" ht="38.25" customHeight="1" x14ac:dyDescent="0.25">
      <c r="A25" s="60">
        <v>15</v>
      </c>
      <c r="B25" s="67" t="s">
        <v>1731</v>
      </c>
      <c r="C25" s="62" t="s">
        <v>1759</v>
      </c>
      <c r="D25" s="60" t="s">
        <v>1733</v>
      </c>
      <c r="E25" s="66">
        <v>20000</v>
      </c>
      <c r="F25" s="36">
        <v>375</v>
      </c>
      <c r="G25" s="36">
        <v>250</v>
      </c>
      <c r="H25" s="36">
        <f t="shared" si="0"/>
        <v>20625</v>
      </c>
      <c r="I25" s="36" t="s">
        <v>1328</v>
      </c>
      <c r="J25" s="36"/>
    </row>
    <row r="26" spans="1:10" ht="38.25" customHeight="1" x14ac:dyDescent="0.25">
      <c r="A26" s="60">
        <v>16</v>
      </c>
      <c r="B26" s="67" t="s">
        <v>1731</v>
      </c>
      <c r="C26" s="62" t="s">
        <v>1758</v>
      </c>
      <c r="D26" s="60" t="s">
        <v>1757</v>
      </c>
      <c r="E26" s="66">
        <v>13000</v>
      </c>
      <c r="F26" s="36">
        <v>375</v>
      </c>
      <c r="G26" s="36">
        <v>250</v>
      </c>
      <c r="H26" s="36">
        <f t="shared" si="0"/>
        <v>13625</v>
      </c>
      <c r="I26" s="36"/>
      <c r="J26" s="36"/>
    </row>
    <row r="27" spans="1:10" ht="38.25" customHeight="1" x14ac:dyDescent="0.25">
      <c r="A27" s="60">
        <v>17</v>
      </c>
      <c r="B27" s="67" t="s">
        <v>1731</v>
      </c>
      <c r="C27" s="62" t="s">
        <v>1756</v>
      </c>
      <c r="D27" s="60" t="s">
        <v>1738</v>
      </c>
      <c r="E27" s="36">
        <v>13000</v>
      </c>
      <c r="F27" s="36">
        <v>375</v>
      </c>
      <c r="G27" s="36">
        <v>250</v>
      </c>
      <c r="H27" s="36">
        <f t="shared" si="0"/>
        <v>13625</v>
      </c>
      <c r="I27" s="62" t="s">
        <v>1328</v>
      </c>
      <c r="J27" s="36"/>
    </row>
    <row r="28" spans="1:10" ht="38.25" customHeight="1" x14ac:dyDescent="0.25">
      <c r="A28" s="60">
        <v>18</v>
      </c>
      <c r="B28" s="67" t="s">
        <v>1731</v>
      </c>
      <c r="C28" s="62" t="s">
        <v>1755</v>
      </c>
      <c r="D28" s="60" t="s">
        <v>1729</v>
      </c>
      <c r="E28" s="36">
        <v>25000</v>
      </c>
      <c r="F28" s="36">
        <v>375</v>
      </c>
      <c r="G28" s="36">
        <v>250</v>
      </c>
      <c r="H28" s="36">
        <f t="shared" si="0"/>
        <v>25625</v>
      </c>
      <c r="I28" s="60" t="s">
        <v>1328</v>
      </c>
      <c r="J28" s="36"/>
    </row>
    <row r="29" spans="1:10" ht="38.25" customHeight="1" x14ac:dyDescent="0.25">
      <c r="A29" s="60">
        <v>19</v>
      </c>
      <c r="B29" s="67" t="s">
        <v>1731</v>
      </c>
      <c r="C29" s="62" t="s">
        <v>1754</v>
      </c>
      <c r="D29" s="60" t="s">
        <v>1738</v>
      </c>
      <c r="E29" s="36">
        <v>13000</v>
      </c>
      <c r="F29" s="36">
        <v>375</v>
      </c>
      <c r="G29" s="36">
        <v>250</v>
      </c>
      <c r="H29" s="36">
        <f t="shared" si="0"/>
        <v>13625</v>
      </c>
      <c r="I29" s="62" t="s">
        <v>1328</v>
      </c>
      <c r="J29" s="36"/>
    </row>
    <row r="30" spans="1:10" s="68" customFormat="1" ht="38.25" customHeight="1" x14ac:dyDescent="0.25">
      <c r="A30" s="60">
        <v>20</v>
      </c>
      <c r="B30" s="67" t="s">
        <v>1731</v>
      </c>
      <c r="C30" s="62" t="s">
        <v>1753</v>
      </c>
      <c r="D30" s="62" t="s">
        <v>1748</v>
      </c>
      <c r="E30" s="36">
        <v>13000</v>
      </c>
      <c r="F30" s="36">
        <v>375</v>
      </c>
      <c r="G30" s="36">
        <v>250</v>
      </c>
      <c r="H30" s="36">
        <f t="shared" si="0"/>
        <v>13625</v>
      </c>
      <c r="I30" s="36" t="s">
        <v>1328</v>
      </c>
      <c r="J30" s="36"/>
    </row>
    <row r="31" spans="1:10" ht="38.25" customHeight="1" x14ac:dyDescent="0.25">
      <c r="A31" s="60">
        <v>21</v>
      </c>
      <c r="B31" s="67" t="s">
        <v>1731</v>
      </c>
      <c r="C31" s="62" t="s">
        <v>1752</v>
      </c>
      <c r="D31" s="62" t="s">
        <v>1751</v>
      </c>
      <c r="E31" s="66">
        <v>20000</v>
      </c>
      <c r="F31" s="36">
        <v>375</v>
      </c>
      <c r="G31" s="36">
        <v>250</v>
      </c>
      <c r="H31" s="36">
        <f t="shared" si="0"/>
        <v>20625</v>
      </c>
      <c r="I31" s="36" t="s">
        <v>1328</v>
      </c>
      <c r="J31" s="36"/>
    </row>
    <row r="32" spans="1:10" ht="38.25" customHeight="1" x14ac:dyDescent="0.25">
      <c r="A32" s="60">
        <v>22</v>
      </c>
      <c r="B32" s="67" t="s">
        <v>1731</v>
      </c>
      <c r="C32" s="62" t="s">
        <v>1750</v>
      </c>
      <c r="D32" s="62" t="s">
        <v>1748</v>
      </c>
      <c r="E32" s="66">
        <v>13000</v>
      </c>
      <c r="F32" s="36">
        <v>375</v>
      </c>
      <c r="G32" s="36">
        <v>250</v>
      </c>
      <c r="H32" s="36">
        <f t="shared" si="0"/>
        <v>13625</v>
      </c>
      <c r="I32" s="36" t="s">
        <v>1328</v>
      </c>
      <c r="J32" s="36"/>
    </row>
    <row r="33" spans="1:10" ht="39" customHeight="1" x14ac:dyDescent="0.25">
      <c r="A33" s="60">
        <v>23</v>
      </c>
      <c r="B33" s="67" t="s">
        <v>1731</v>
      </c>
      <c r="C33" s="62" t="s">
        <v>1749</v>
      </c>
      <c r="D33" s="62" t="s">
        <v>1748</v>
      </c>
      <c r="E33" s="66">
        <v>13000</v>
      </c>
      <c r="F33" s="36">
        <v>375</v>
      </c>
      <c r="G33" s="36">
        <v>250</v>
      </c>
      <c r="H33" s="36">
        <f t="shared" si="0"/>
        <v>13625</v>
      </c>
      <c r="I33" s="36" t="s">
        <v>1328</v>
      </c>
      <c r="J33" s="36"/>
    </row>
    <row r="34" spans="1:10" ht="39" customHeight="1" x14ac:dyDescent="0.25">
      <c r="A34" s="60">
        <v>24</v>
      </c>
      <c r="B34" s="67" t="s">
        <v>1731</v>
      </c>
      <c r="C34" s="62" t="s">
        <v>1747</v>
      </c>
      <c r="D34" s="62" t="s">
        <v>1733</v>
      </c>
      <c r="E34" s="66">
        <v>20000</v>
      </c>
      <c r="F34" s="36">
        <v>375</v>
      </c>
      <c r="G34" s="36">
        <v>250</v>
      </c>
      <c r="H34" s="36">
        <f t="shared" si="0"/>
        <v>20625</v>
      </c>
      <c r="I34" s="36" t="s">
        <v>1328</v>
      </c>
      <c r="J34" s="36"/>
    </row>
    <row r="35" spans="1:10" ht="38.25" customHeight="1" x14ac:dyDescent="0.25">
      <c r="A35" s="60">
        <v>25</v>
      </c>
      <c r="B35" s="67" t="s">
        <v>1731</v>
      </c>
      <c r="C35" s="60" t="s">
        <v>1746</v>
      </c>
      <c r="D35" s="60" t="s">
        <v>1736</v>
      </c>
      <c r="E35" s="66">
        <v>15000</v>
      </c>
      <c r="F35" s="36">
        <v>375</v>
      </c>
      <c r="G35" s="36">
        <v>250</v>
      </c>
      <c r="H35" s="36">
        <f t="shared" si="0"/>
        <v>15625</v>
      </c>
      <c r="I35" s="36" t="s">
        <v>1328</v>
      </c>
      <c r="J35" s="36"/>
    </row>
    <row r="36" spans="1:10" ht="38.25" customHeight="1" x14ac:dyDescent="0.25">
      <c r="A36" s="60">
        <v>26</v>
      </c>
      <c r="B36" s="67" t="s">
        <v>1731</v>
      </c>
      <c r="C36" s="60" t="s">
        <v>1745</v>
      </c>
      <c r="D36" s="62" t="s">
        <v>1729</v>
      </c>
      <c r="E36" s="66">
        <v>25000</v>
      </c>
      <c r="F36" s="36">
        <v>375</v>
      </c>
      <c r="G36" s="36">
        <v>250</v>
      </c>
      <c r="H36" s="36">
        <f t="shared" si="0"/>
        <v>25625</v>
      </c>
      <c r="I36" s="36" t="s">
        <v>1328</v>
      </c>
      <c r="J36" s="36"/>
    </row>
    <row r="37" spans="1:10" ht="38.25" customHeight="1" x14ac:dyDescent="0.25">
      <c r="A37" s="60">
        <v>27</v>
      </c>
      <c r="B37" s="67" t="s">
        <v>1731</v>
      </c>
      <c r="C37" s="60" t="s">
        <v>1744</v>
      </c>
      <c r="D37" s="62" t="s">
        <v>1733</v>
      </c>
      <c r="E37" s="66">
        <v>20000</v>
      </c>
      <c r="F37" s="36">
        <v>375</v>
      </c>
      <c r="G37" s="36">
        <v>250</v>
      </c>
      <c r="H37" s="36">
        <f t="shared" si="0"/>
        <v>20625</v>
      </c>
      <c r="I37" s="36" t="s">
        <v>1328</v>
      </c>
      <c r="J37" s="36"/>
    </row>
    <row r="38" spans="1:10" ht="38.25" customHeight="1" x14ac:dyDescent="0.25">
      <c r="A38" s="60">
        <v>28</v>
      </c>
      <c r="B38" s="67" t="s">
        <v>1731</v>
      </c>
      <c r="C38" s="60" t="s">
        <v>1743</v>
      </c>
      <c r="D38" s="62" t="s">
        <v>1733</v>
      </c>
      <c r="E38" s="66">
        <v>20000</v>
      </c>
      <c r="F38" s="36">
        <v>375</v>
      </c>
      <c r="G38" s="36">
        <v>250</v>
      </c>
      <c r="H38" s="36">
        <f t="shared" si="0"/>
        <v>20625</v>
      </c>
      <c r="I38" s="36" t="s">
        <v>1328</v>
      </c>
      <c r="J38" s="36"/>
    </row>
    <row r="39" spans="1:10" ht="38.25" customHeight="1" x14ac:dyDescent="0.25">
      <c r="A39" s="60">
        <v>29</v>
      </c>
      <c r="B39" s="67" t="s">
        <v>1731</v>
      </c>
      <c r="C39" s="60" t="s">
        <v>1742</v>
      </c>
      <c r="D39" s="60" t="s">
        <v>1733</v>
      </c>
      <c r="E39" s="66">
        <v>20000</v>
      </c>
      <c r="F39" s="36">
        <v>375</v>
      </c>
      <c r="G39" s="36">
        <v>250</v>
      </c>
      <c r="H39" s="36">
        <f t="shared" si="0"/>
        <v>20625</v>
      </c>
      <c r="I39" s="36" t="s">
        <v>1328</v>
      </c>
      <c r="J39" s="36"/>
    </row>
    <row r="40" spans="1:10" ht="38.25" customHeight="1" x14ac:dyDescent="0.25">
      <c r="A40" s="60">
        <v>30</v>
      </c>
      <c r="B40" s="67" t="s">
        <v>1731</v>
      </c>
      <c r="C40" s="60" t="s">
        <v>1741</v>
      </c>
      <c r="D40" s="60" t="s">
        <v>1733</v>
      </c>
      <c r="E40" s="66">
        <v>20000</v>
      </c>
      <c r="F40" s="36">
        <v>375</v>
      </c>
      <c r="G40" s="36">
        <v>250</v>
      </c>
      <c r="H40" s="36">
        <f t="shared" si="0"/>
        <v>20625</v>
      </c>
      <c r="I40" s="36"/>
      <c r="J40" s="36"/>
    </row>
    <row r="41" spans="1:10" ht="38.25" customHeight="1" x14ac:dyDescent="0.25">
      <c r="A41" s="60">
        <v>31</v>
      </c>
      <c r="B41" s="67" t="s">
        <v>1731</v>
      </c>
      <c r="C41" s="60" t="s">
        <v>1740</v>
      </c>
      <c r="D41" s="60" t="s">
        <v>1729</v>
      </c>
      <c r="E41" s="66">
        <v>25000</v>
      </c>
      <c r="F41" s="36">
        <v>375</v>
      </c>
      <c r="G41" s="36">
        <v>250</v>
      </c>
      <c r="H41" s="36">
        <f t="shared" si="0"/>
        <v>25625</v>
      </c>
      <c r="I41" s="36" t="s">
        <v>1328</v>
      </c>
      <c r="J41" s="36"/>
    </row>
    <row r="42" spans="1:10" ht="38.25" customHeight="1" x14ac:dyDescent="0.25">
      <c r="A42" s="60">
        <v>32</v>
      </c>
      <c r="B42" s="67" t="s">
        <v>1731</v>
      </c>
      <c r="C42" s="60" t="s">
        <v>1739</v>
      </c>
      <c r="D42" s="60" t="s">
        <v>1738</v>
      </c>
      <c r="E42" s="66">
        <v>13000</v>
      </c>
      <c r="F42" s="36">
        <v>375</v>
      </c>
      <c r="G42" s="36">
        <v>250</v>
      </c>
      <c r="H42" s="36">
        <f t="shared" si="0"/>
        <v>13625</v>
      </c>
      <c r="I42" s="36" t="s">
        <v>1328</v>
      </c>
      <c r="J42" s="36"/>
    </row>
    <row r="43" spans="1:10" ht="38.25" customHeight="1" x14ac:dyDescent="0.25">
      <c r="A43" s="60">
        <v>33</v>
      </c>
      <c r="B43" s="67" t="s">
        <v>1731</v>
      </c>
      <c r="C43" s="60" t="s">
        <v>1737</v>
      </c>
      <c r="D43" s="60" t="s">
        <v>1736</v>
      </c>
      <c r="E43" s="66">
        <v>15000</v>
      </c>
      <c r="F43" s="36">
        <v>375</v>
      </c>
      <c r="G43" s="36">
        <v>250</v>
      </c>
      <c r="H43" s="36">
        <f t="shared" si="0"/>
        <v>15625</v>
      </c>
      <c r="I43" s="36"/>
      <c r="J43" s="36"/>
    </row>
    <row r="44" spans="1:10" ht="38.25" customHeight="1" x14ac:dyDescent="0.25">
      <c r="A44" s="60">
        <v>34</v>
      </c>
      <c r="B44" s="67" t="s">
        <v>1731</v>
      </c>
      <c r="C44" s="60" t="s">
        <v>1735</v>
      </c>
      <c r="D44" s="60" t="s">
        <v>1733</v>
      </c>
      <c r="E44" s="66">
        <v>20000</v>
      </c>
      <c r="F44" s="36">
        <v>250</v>
      </c>
      <c r="G44" s="36">
        <v>375</v>
      </c>
      <c r="H44" s="36">
        <f t="shared" si="0"/>
        <v>20625</v>
      </c>
      <c r="I44" s="10"/>
      <c r="J44" s="36"/>
    </row>
    <row r="45" spans="1:10" ht="38.25" customHeight="1" x14ac:dyDescent="0.25">
      <c r="A45" s="60">
        <v>35</v>
      </c>
      <c r="B45" s="67" t="s">
        <v>1731</v>
      </c>
      <c r="C45" s="60" t="s">
        <v>1734</v>
      </c>
      <c r="D45" s="60" t="s">
        <v>1733</v>
      </c>
      <c r="E45" s="66">
        <v>20000</v>
      </c>
      <c r="F45" s="36">
        <v>250</v>
      </c>
      <c r="G45" s="36">
        <v>375</v>
      </c>
      <c r="H45" s="36">
        <f t="shared" si="0"/>
        <v>20625</v>
      </c>
      <c r="I45" s="10"/>
      <c r="J45" s="36"/>
    </row>
    <row r="46" spans="1:10" ht="38.25" customHeight="1" x14ac:dyDescent="0.25">
      <c r="A46" s="60">
        <v>36</v>
      </c>
      <c r="B46" s="67" t="s">
        <v>1731</v>
      </c>
      <c r="C46" s="60" t="s">
        <v>1732</v>
      </c>
      <c r="D46" s="60" t="s">
        <v>1729</v>
      </c>
      <c r="E46" s="66">
        <v>25000</v>
      </c>
      <c r="F46" s="36">
        <v>375</v>
      </c>
      <c r="G46" s="36">
        <v>250</v>
      </c>
      <c r="H46" s="36">
        <f t="shared" si="0"/>
        <v>25625</v>
      </c>
      <c r="I46" s="10"/>
      <c r="J46" s="36"/>
    </row>
    <row r="47" spans="1:10" ht="38.25" customHeight="1" x14ac:dyDescent="0.25">
      <c r="A47" s="60">
        <v>37</v>
      </c>
      <c r="B47" s="67" t="s">
        <v>1731</v>
      </c>
      <c r="C47" s="60" t="s">
        <v>1730</v>
      </c>
      <c r="D47" s="60" t="s">
        <v>1729</v>
      </c>
      <c r="E47" s="66">
        <v>25000</v>
      </c>
      <c r="F47" s="36">
        <v>375</v>
      </c>
      <c r="G47" s="36">
        <v>250</v>
      </c>
      <c r="H47" s="36">
        <f t="shared" si="0"/>
        <v>25625</v>
      </c>
      <c r="I47" s="10"/>
      <c r="J47" s="36"/>
    </row>
  </sheetData>
  <autoFilter ref="A10:I47" xr:uid="{00000000-0009-0000-0000-000003000000}"/>
  <mergeCells count="2">
    <mergeCell ref="A7:J8"/>
    <mergeCell ref="E1:J6"/>
  </mergeCells>
  <pageMargins left="0.23622047244094491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E01E-1803-4D13-B19F-F58CD90856EC}">
  <sheetPr>
    <tabColor rgb="FF92D050"/>
  </sheetPr>
  <dimension ref="A1:L272"/>
  <sheetViews>
    <sheetView workbookViewId="0">
      <selection activeCell="J5" sqref="J5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31.42578125" customWidth="1"/>
    <col min="8" max="8" width="17.7109375" style="13" customWidth="1"/>
  </cols>
  <sheetData>
    <row r="1" spans="1:10" s="28" customFormat="1" x14ac:dyDescent="0.25">
      <c r="D1" s="145" t="s">
        <v>977</v>
      </c>
      <c r="E1" s="145"/>
      <c r="F1" s="145"/>
      <c r="G1" s="145"/>
      <c r="H1" s="145"/>
    </row>
    <row r="2" spans="1:10" s="28" customFormat="1" ht="24" customHeight="1" x14ac:dyDescent="0.25">
      <c r="D2" s="145"/>
      <c r="E2" s="145"/>
      <c r="F2" s="145"/>
      <c r="G2" s="145"/>
      <c r="H2" s="145"/>
    </row>
    <row r="3" spans="1:10" s="28" customFormat="1" ht="26.25" customHeight="1" x14ac:dyDescent="0.25">
      <c r="D3" s="145"/>
      <c r="E3" s="145"/>
      <c r="F3" s="145"/>
      <c r="G3" s="145"/>
      <c r="H3" s="145"/>
    </row>
    <row r="4" spans="1:10" s="28" customFormat="1" ht="27" customHeight="1" x14ac:dyDescent="0.25">
      <c r="D4" s="145"/>
      <c r="E4" s="145"/>
      <c r="F4" s="145"/>
      <c r="G4" s="145"/>
      <c r="H4" s="145"/>
    </row>
    <row r="5" spans="1:10" s="28" customFormat="1" ht="25.5" customHeight="1" x14ac:dyDescent="0.25">
      <c r="D5" s="145"/>
      <c r="E5" s="145"/>
      <c r="F5" s="145"/>
      <c r="G5" s="145"/>
      <c r="H5" s="145"/>
    </row>
    <row r="6" spans="1:10" s="28" customFormat="1" ht="26.25" customHeight="1" thickBot="1" x14ac:dyDescent="0.3">
      <c r="D6" s="146"/>
      <c r="E6" s="146"/>
      <c r="F6" s="146"/>
      <c r="G6" s="146"/>
      <c r="H6" s="146"/>
    </row>
    <row r="7" spans="1:10" s="28" customFormat="1" ht="46.5" customHeight="1" thickBot="1" x14ac:dyDescent="0.3">
      <c r="A7" s="142" t="s">
        <v>1775</v>
      </c>
      <c r="B7" s="143"/>
      <c r="C7" s="143"/>
      <c r="D7" s="143"/>
      <c r="E7" s="143"/>
      <c r="F7" s="143"/>
      <c r="G7" s="143"/>
      <c r="H7" s="144"/>
      <c r="I7" s="76"/>
      <c r="J7" s="76"/>
    </row>
    <row r="8" spans="1:10" s="28" customFormat="1" ht="19.5" customHeight="1" x14ac:dyDescent="0.25">
      <c r="A8" s="141"/>
      <c r="B8" s="141"/>
      <c r="C8" s="141"/>
      <c r="D8" s="141"/>
      <c r="E8" s="141"/>
      <c r="F8" s="141"/>
      <c r="G8" s="141"/>
      <c r="H8" s="106"/>
      <c r="I8" s="76"/>
      <c r="J8" s="76"/>
    </row>
    <row r="9" spans="1:10" s="29" customFormat="1" ht="37.5" customHeight="1" x14ac:dyDescent="0.15">
      <c r="A9" s="77" t="s">
        <v>978</v>
      </c>
      <c r="B9" s="77" t="s">
        <v>979</v>
      </c>
      <c r="C9" s="78" t="s">
        <v>4</v>
      </c>
      <c r="D9" s="77" t="s">
        <v>980</v>
      </c>
      <c r="E9" s="77" t="s">
        <v>981</v>
      </c>
      <c r="F9" s="77" t="s">
        <v>982</v>
      </c>
      <c r="G9" s="77" t="s">
        <v>14</v>
      </c>
      <c r="H9" s="107" t="s">
        <v>1776</v>
      </c>
    </row>
    <row r="10" spans="1:10" s="28" customFormat="1" ht="38.25" customHeight="1" x14ac:dyDescent="0.25">
      <c r="A10" s="30">
        <v>1</v>
      </c>
      <c r="B10" s="30" t="s">
        <v>983</v>
      </c>
      <c r="C10" s="31" t="s">
        <v>984</v>
      </c>
      <c r="D10" s="31" t="s">
        <v>985</v>
      </c>
      <c r="E10" s="32">
        <f>6500+5661.29</f>
        <v>12161.29</v>
      </c>
      <c r="F10" s="33" t="s">
        <v>986</v>
      </c>
      <c r="G10" s="33" t="s">
        <v>987</v>
      </c>
      <c r="H10" s="108"/>
    </row>
    <row r="11" spans="1:10" s="28" customFormat="1" ht="38.25" customHeight="1" x14ac:dyDescent="0.25">
      <c r="A11" s="30">
        <v>2</v>
      </c>
      <c r="B11" s="30" t="s">
        <v>983</v>
      </c>
      <c r="C11" s="31" t="s">
        <v>988</v>
      </c>
      <c r="D11" s="31" t="s">
        <v>985</v>
      </c>
      <c r="E11" s="32">
        <f t="shared" ref="E11:E12" si="0">6500+5661.29</f>
        <v>12161.29</v>
      </c>
      <c r="F11" s="33" t="s">
        <v>986</v>
      </c>
      <c r="G11" s="33" t="s">
        <v>987</v>
      </c>
      <c r="H11" s="108"/>
    </row>
    <row r="12" spans="1:10" s="28" customFormat="1" ht="38.25" customHeight="1" x14ac:dyDescent="0.25">
      <c r="A12" s="30">
        <v>3</v>
      </c>
      <c r="B12" s="30" t="s">
        <v>983</v>
      </c>
      <c r="C12" s="31" t="s">
        <v>989</v>
      </c>
      <c r="D12" s="31" t="s">
        <v>985</v>
      </c>
      <c r="E12" s="32">
        <f t="shared" si="0"/>
        <v>12161.29</v>
      </c>
      <c r="F12" s="33" t="s">
        <v>986</v>
      </c>
      <c r="G12" s="33" t="s">
        <v>987</v>
      </c>
      <c r="H12" s="108"/>
    </row>
    <row r="13" spans="1:10" s="28" customFormat="1" ht="38.25" customHeight="1" x14ac:dyDescent="0.25">
      <c r="A13" s="30">
        <v>4</v>
      </c>
      <c r="B13" s="30" t="s">
        <v>983</v>
      </c>
      <c r="C13" s="31" t="s">
        <v>990</v>
      </c>
      <c r="D13" s="31" t="s">
        <v>985</v>
      </c>
      <c r="E13" s="32">
        <f>5000+4354.84</f>
        <v>9354.84</v>
      </c>
      <c r="F13" s="33" t="s">
        <v>986</v>
      </c>
      <c r="G13" s="33" t="s">
        <v>987</v>
      </c>
      <c r="H13" s="108"/>
    </row>
    <row r="14" spans="1:10" s="28" customFormat="1" ht="38.25" customHeight="1" x14ac:dyDescent="0.25">
      <c r="A14" s="30">
        <v>5</v>
      </c>
      <c r="B14" s="30" t="s">
        <v>983</v>
      </c>
      <c r="C14" s="31" t="s">
        <v>991</v>
      </c>
      <c r="D14" s="31" t="s">
        <v>985</v>
      </c>
      <c r="E14" s="32">
        <f>6500+5661.29</f>
        <v>12161.29</v>
      </c>
      <c r="F14" s="33" t="s">
        <v>986</v>
      </c>
      <c r="G14" s="33" t="s">
        <v>987</v>
      </c>
      <c r="H14" s="108"/>
    </row>
    <row r="15" spans="1:10" s="28" customFormat="1" ht="38.25" customHeight="1" x14ac:dyDescent="0.25">
      <c r="A15" s="30">
        <v>6</v>
      </c>
      <c r="B15" s="30" t="s">
        <v>983</v>
      </c>
      <c r="C15" s="31" t="s">
        <v>992</v>
      </c>
      <c r="D15" s="31" t="s">
        <v>993</v>
      </c>
      <c r="E15" s="32">
        <f>8000+6967.74</f>
        <v>14967.74</v>
      </c>
      <c r="F15" s="33" t="s">
        <v>986</v>
      </c>
      <c r="G15" s="33" t="s">
        <v>987</v>
      </c>
      <c r="H15" s="108"/>
    </row>
    <row r="16" spans="1:10" s="28" customFormat="1" ht="38.25" customHeight="1" x14ac:dyDescent="0.25">
      <c r="A16" s="30">
        <v>7</v>
      </c>
      <c r="B16" s="30" t="s">
        <v>983</v>
      </c>
      <c r="C16" s="31" t="s">
        <v>994</v>
      </c>
      <c r="D16" s="31" t="s">
        <v>995</v>
      </c>
      <c r="E16" s="32">
        <f>10000+8709.68</f>
        <v>18709.68</v>
      </c>
      <c r="F16" s="33" t="s">
        <v>986</v>
      </c>
      <c r="G16" s="33" t="s">
        <v>987</v>
      </c>
      <c r="H16" s="108"/>
    </row>
    <row r="17" spans="1:8" s="28" customFormat="1" ht="38.25" customHeight="1" x14ac:dyDescent="0.25">
      <c r="A17" s="30">
        <v>8</v>
      </c>
      <c r="B17" s="30" t="s">
        <v>983</v>
      </c>
      <c r="C17" s="31" t="s">
        <v>996</v>
      </c>
      <c r="D17" s="31" t="s">
        <v>995</v>
      </c>
      <c r="E17" s="32">
        <f>10000+8709.68</f>
        <v>18709.68</v>
      </c>
      <c r="F17" s="33" t="s">
        <v>986</v>
      </c>
      <c r="G17" s="33" t="s">
        <v>987</v>
      </c>
      <c r="H17" s="108"/>
    </row>
    <row r="18" spans="1:8" s="28" customFormat="1" ht="38.25" customHeight="1" x14ac:dyDescent="0.25">
      <c r="A18" s="30">
        <v>9</v>
      </c>
      <c r="B18" s="30" t="s">
        <v>983</v>
      </c>
      <c r="C18" s="31" t="s">
        <v>997</v>
      </c>
      <c r="D18" s="31" t="s">
        <v>998</v>
      </c>
      <c r="E18" s="32">
        <f>9000+7838.71</f>
        <v>16838.71</v>
      </c>
      <c r="F18" s="33" t="s">
        <v>986</v>
      </c>
      <c r="G18" s="33" t="s">
        <v>987</v>
      </c>
      <c r="H18" s="108"/>
    </row>
    <row r="19" spans="1:8" s="28" customFormat="1" ht="38.25" customHeight="1" x14ac:dyDescent="0.25">
      <c r="A19" s="30">
        <v>10</v>
      </c>
      <c r="B19" s="30" t="s">
        <v>983</v>
      </c>
      <c r="C19" s="31" t="s">
        <v>999</v>
      </c>
      <c r="D19" s="31" t="s">
        <v>1000</v>
      </c>
      <c r="E19" s="32">
        <f t="shared" ref="E19:E20" si="1">10000+8709.68</f>
        <v>18709.68</v>
      </c>
      <c r="F19" s="33" t="s">
        <v>986</v>
      </c>
      <c r="G19" s="33" t="s">
        <v>987</v>
      </c>
      <c r="H19" s="108"/>
    </row>
    <row r="20" spans="1:8" s="28" customFormat="1" ht="38.25" customHeight="1" x14ac:dyDescent="0.25">
      <c r="A20" s="30">
        <v>11</v>
      </c>
      <c r="B20" s="30" t="s">
        <v>983</v>
      </c>
      <c r="C20" s="31" t="s">
        <v>1001</v>
      </c>
      <c r="D20" s="31" t="s">
        <v>1000</v>
      </c>
      <c r="E20" s="32">
        <f t="shared" si="1"/>
        <v>18709.68</v>
      </c>
      <c r="F20" s="33" t="s">
        <v>986</v>
      </c>
      <c r="G20" s="33" t="s">
        <v>987</v>
      </c>
      <c r="H20" s="108"/>
    </row>
    <row r="21" spans="1:8" s="28" customFormat="1" ht="38.25" customHeight="1" x14ac:dyDescent="0.25">
      <c r="A21" s="30">
        <v>12</v>
      </c>
      <c r="B21" s="30" t="s">
        <v>983</v>
      </c>
      <c r="C21" s="31" t="s">
        <v>1002</v>
      </c>
      <c r="D21" s="31" t="s">
        <v>1000</v>
      </c>
      <c r="E21" s="32">
        <f>12000+10451.61</f>
        <v>22451.61</v>
      </c>
      <c r="F21" s="33" t="s">
        <v>986</v>
      </c>
      <c r="G21" s="33" t="s">
        <v>987</v>
      </c>
      <c r="H21" s="108"/>
    </row>
    <row r="22" spans="1:8" s="28" customFormat="1" ht="38.25" customHeight="1" x14ac:dyDescent="0.25">
      <c r="A22" s="30">
        <v>13</v>
      </c>
      <c r="B22" s="30" t="s">
        <v>983</v>
      </c>
      <c r="C22" s="31" t="s">
        <v>1003</v>
      </c>
      <c r="D22" s="31" t="s">
        <v>1004</v>
      </c>
      <c r="E22" s="32">
        <f t="shared" ref="E22:E24" si="2">10000+8709.68</f>
        <v>18709.68</v>
      </c>
      <c r="F22" s="33" t="s">
        <v>986</v>
      </c>
      <c r="G22" s="33" t="s">
        <v>987</v>
      </c>
      <c r="H22" s="108"/>
    </row>
    <row r="23" spans="1:8" s="28" customFormat="1" ht="38.25" customHeight="1" x14ac:dyDescent="0.25">
      <c r="A23" s="30">
        <v>14</v>
      </c>
      <c r="B23" s="30" t="s">
        <v>983</v>
      </c>
      <c r="C23" s="31" t="s">
        <v>1005</v>
      </c>
      <c r="D23" s="31" t="s">
        <v>1004</v>
      </c>
      <c r="E23" s="32">
        <f t="shared" si="2"/>
        <v>18709.68</v>
      </c>
      <c r="F23" s="33" t="s">
        <v>986</v>
      </c>
      <c r="G23" s="33" t="s">
        <v>987</v>
      </c>
      <c r="H23" s="108"/>
    </row>
    <row r="24" spans="1:8" s="28" customFormat="1" ht="38.25" customHeight="1" x14ac:dyDescent="0.25">
      <c r="A24" s="30">
        <v>15</v>
      </c>
      <c r="B24" s="30" t="s">
        <v>983</v>
      </c>
      <c r="C24" s="31" t="s">
        <v>1006</v>
      </c>
      <c r="D24" s="31" t="s">
        <v>1004</v>
      </c>
      <c r="E24" s="32">
        <f t="shared" si="2"/>
        <v>18709.68</v>
      </c>
      <c r="F24" s="33" t="s">
        <v>986</v>
      </c>
      <c r="G24" s="33" t="s">
        <v>987</v>
      </c>
      <c r="H24" s="108"/>
    </row>
    <row r="25" spans="1:8" s="28" customFormat="1" ht="38.25" customHeight="1" x14ac:dyDescent="0.25">
      <c r="A25" s="30">
        <v>16</v>
      </c>
      <c r="B25" s="30" t="s">
        <v>983</v>
      </c>
      <c r="C25" s="31" t="s">
        <v>1007</v>
      </c>
      <c r="D25" s="31" t="s">
        <v>1008</v>
      </c>
      <c r="E25" s="32">
        <f>8000+6967.74</f>
        <v>14967.74</v>
      </c>
      <c r="F25" s="33" t="s">
        <v>986</v>
      </c>
      <c r="G25" s="33" t="s">
        <v>987</v>
      </c>
      <c r="H25" s="108"/>
    </row>
    <row r="26" spans="1:8" s="28" customFormat="1" ht="38.25" customHeight="1" x14ac:dyDescent="0.25">
      <c r="A26" s="30">
        <v>17</v>
      </c>
      <c r="B26" s="30" t="s">
        <v>983</v>
      </c>
      <c r="C26" s="31" t="s">
        <v>1009</v>
      </c>
      <c r="D26" s="31" t="s">
        <v>1010</v>
      </c>
      <c r="E26" s="32">
        <f t="shared" ref="E26:E27" si="3">10000+8709.68</f>
        <v>18709.68</v>
      </c>
      <c r="F26" s="33" t="s">
        <v>986</v>
      </c>
      <c r="G26" s="33" t="s">
        <v>987</v>
      </c>
      <c r="H26" s="108"/>
    </row>
    <row r="27" spans="1:8" s="28" customFormat="1" ht="38.25" customHeight="1" x14ac:dyDescent="0.25">
      <c r="A27" s="30">
        <v>18</v>
      </c>
      <c r="B27" s="30" t="s">
        <v>983</v>
      </c>
      <c r="C27" s="31" t="s">
        <v>1011</v>
      </c>
      <c r="D27" s="31" t="s">
        <v>1010</v>
      </c>
      <c r="E27" s="32">
        <f t="shared" si="3"/>
        <v>18709.68</v>
      </c>
      <c r="F27" s="33" t="s">
        <v>986</v>
      </c>
      <c r="G27" s="33" t="s">
        <v>987</v>
      </c>
      <c r="H27" s="108"/>
    </row>
    <row r="28" spans="1:8" s="28" customFormat="1" ht="38.25" customHeight="1" x14ac:dyDescent="0.25">
      <c r="A28" s="30">
        <v>19</v>
      </c>
      <c r="B28" s="30" t="s">
        <v>983</v>
      </c>
      <c r="C28" s="31" t="s">
        <v>1012</v>
      </c>
      <c r="D28" s="31" t="s">
        <v>1013</v>
      </c>
      <c r="E28" s="32">
        <f t="shared" ref="E28:E29" si="4">6500+5661.29</f>
        <v>12161.29</v>
      </c>
      <c r="F28" s="33" t="s">
        <v>986</v>
      </c>
      <c r="G28" s="33" t="s">
        <v>987</v>
      </c>
      <c r="H28" s="108"/>
    </row>
    <row r="29" spans="1:8" s="28" customFormat="1" ht="38.25" customHeight="1" x14ac:dyDescent="0.25">
      <c r="A29" s="30">
        <v>20</v>
      </c>
      <c r="B29" s="30" t="s">
        <v>983</v>
      </c>
      <c r="C29" s="31" t="s">
        <v>1014</v>
      </c>
      <c r="D29" s="31" t="s">
        <v>1013</v>
      </c>
      <c r="E29" s="32">
        <f t="shared" si="4"/>
        <v>12161.29</v>
      </c>
      <c r="F29" s="33" t="s">
        <v>986</v>
      </c>
      <c r="G29" s="33" t="s">
        <v>987</v>
      </c>
      <c r="H29" s="108"/>
    </row>
    <row r="30" spans="1:8" s="28" customFormat="1" ht="38.25" customHeight="1" x14ac:dyDescent="0.25">
      <c r="A30" s="30">
        <v>21</v>
      </c>
      <c r="B30" s="30" t="s">
        <v>983</v>
      </c>
      <c r="C30" s="31" t="s">
        <v>1015</v>
      </c>
      <c r="D30" s="31" t="s">
        <v>1016</v>
      </c>
      <c r="E30" s="32">
        <f>10000+8709.68</f>
        <v>18709.68</v>
      </c>
      <c r="F30" s="33" t="s">
        <v>986</v>
      </c>
      <c r="G30" s="33" t="s">
        <v>987</v>
      </c>
      <c r="H30" s="108"/>
    </row>
    <row r="31" spans="1:8" s="28" customFormat="1" ht="38.25" customHeight="1" x14ac:dyDescent="0.25">
      <c r="A31" s="30">
        <v>22</v>
      </c>
      <c r="B31" s="30" t="s">
        <v>983</v>
      </c>
      <c r="C31" s="31" t="s">
        <v>1017</v>
      </c>
      <c r="D31" s="31" t="s">
        <v>1018</v>
      </c>
      <c r="E31" s="32">
        <f t="shared" ref="E31:E32" si="5">8000+6967.74</f>
        <v>14967.74</v>
      </c>
      <c r="F31" s="33" t="s">
        <v>986</v>
      </c>
      <c r="G31" s="33" t="s">
        <v>987</v>
      </c>
      <c r="H31" s="108"/>
    </row>
    <row r="32" spans="1:8" s="28" customFormat="1" ht="38.25" customHeight="1" x14ac:dyDescent="0.25">
      <c r="A32" s="30">
        <v>23</v>
      </c>
      <c r="B32" s="30" t="s">
        <v>983</v>
      </c>
      <c r="C32" s="31" t="s">
        <v>1019</v>
      </c>
      <c r="D32" s="31" t="s">
        <v>1020</v>
      </c>
      <c r="E32" s="32">
        <f t="shared" si="5"/>
        <v>14967.74</v>
      </c>
      <c r="F32" s="33" t="s">
        <v>986</v>
      </c>
      <c r="G32" s="33" t="s">
        <v>987</v>
      </c>
      <c r="H32" s="108"/>
    </row>
    <row r="33" spans="1:8" s="28" customFormat="1" ht="38.25" customHeight="1" x14ac:dyDescent="0.25">
      <c r="A33" s="30">
        <v>24</v>
      </c>
      <c r="B33" s="30" t="s">
        <v>983</v>
      </c>
      <c r="C33" s="31" t="s">
        <v>1021</v>
      </c>
      <c r="D33" s="31" t="s">
        <v>1022</v>
      </c>
      <c r="E33" s="32">
        <f t="shared" ref="E33:E36" si="6">10000+8709.68</f>
        <v>18709.68</v>
      </c>
      <c r="F33" s="33" t="s">
        <v>986</v>
      </c>
      <c r="G33" s="33" t="s">
        <v>987</v>
      </c>
      <c r="H33" s="108"/>
    </row>
    <row r="34" spans="1:8" s="28" customFormat="1" ht="38.25" customHeight="1" x14ac:dyDescent="0.25">
      <c r="A34" s="30">
        <v>25</v>
      </c>
      <c r="B34" s="30" t="s">
        <v>983</v>
      </c>
      <c r="C34" s="31" t="s">
        <v>1023</v>
      </c>
      <c r="D34" s="31" t="s">
        <v>1016</v>
      </c>
      <c r="E34" s="32">
        <f t="shared" si="6"/>
        <v>18709.68</v>
      </c>
      <c r="F34" s="33" t="s">
        <v>986</v>
      </c>
      <c r="G34" s="33" t="s">
        <v>987</v>
      </c>
      <c r="H34" s="108"/>
    </row>
    <row r="35" spans="1:8" s="28" customFormat="1" ht="38.25" customHeight="1" x14ac:dyDescent="0.25">
      <c r="A35" s="30">
        <v>26</v>
      </c>
      <c r="B35" s="30" t="s">
        <v>983</v>
      </c>
      <c r="C35" s="31" t="s">
        <v>1024</v>
      </c>
      <c r="D35" s="31" t="s">
        <v>1016</v>
      </c>
      <c r="E35" s="32">
        <f t="shared" si="6"/>
        <v>18709.68</v>
      </c>
      <c r="F35" s="33" t="s">
        <v>986</v>
      </c>
      <c r="G35" s="33" t="s">
        <v>987</v>
      </c>
      <c r="H35" s="108"/>
    </row>
    <row r="36" spans="1:8" s="28" customFormat="1" ht="38.25" customHeight="1" x14ac:dyDescent="0.25">
      <c r="A36" s="30">
        <v>27</v>
      </c>
      <c r="B36" s="30" t="s">
        <v>983</v>
      </c>
      <c r="C36" s="31" t="s">
        <v>1025</v>
      </c>
      <c r="D36" s="31" t="s">
        <v>1016</v>
      </c>
      <c r="E36" s="32">
        <f t="shared" si="6"/>
        <v>18709.68</v>
      </c>
      <c r="F36" s="33" t="s">
        <v>986</v>
      </c>
      <c r="G36" s="33" t="s">
        <v>987</v>
      </c>
      <c r="H36" s="108"/>
    </row>
    <row r="37" spans="1:8" s="28" customFormat="1" ht="38.25" customHeight="1" x14ac:dyDescent="0.25">
      <c r="A37" s="30">
        <v>28</v>
      </c>
      <c r="B37" s="30" t="s">
        <v>983</v>
      </c>
      <c r="C37" s="31" t="s">
        <v>1026</v>
      </c>
      <c r="D37" s="31" t="s">
        <v>1020</v>
      </c>
      <c r="E37" s="32">
        <f>8000+6967.74</f>
        <v>14967.74</v>
      </c>
      <c r="F37" s="33" t="s">
        <v>986</v>
      </c>
      <c r="G37" s="33" t="s">
        <v>987</v>
      </c>
      <c r="H37" s="108"/>
    </row>
    <row r="38" spans="1:8" s="28" customFormat="1" ht="38.25" customHeight="1" x14ac:dyDescent="0.25">
      <c r="A38" s="30">
        <v>29</v>
      </c>
      <c r="B38" s="30" t="s">
        <v>983</v>
      </c>
      <c r="C38" s="31" t="s">
        <v>1027</v>
      </c>
      <c r="D38" s="31" t="s">
        <v>1028</v>
      </c>
      <c r="E38" s="32">
        <f>2142.86+8709.68</f>
        <v>10852.54</v>
      </c>
      <c r="F38" s="33" t="s">
        <v>986</v>
      </c>
      <c r="G38" s="33" t="s">
        <v>1029</v>
      </c>
      <c r="H38" s="108"/>
    </row>
    <row r="39" spans="1:8" s="28" customFormat="1" ht="38.25" customHeight="1" x14ac:dyDescent="0.25">
      <c r="A39" s="30">
        <v>30</v>
      </c>
      <c r="B39" s="30" t="s">
        <v>983</v>
      </c>
      <c r="C39" s="31" t="s">
        <v>1030</v>
      </c>
      <c r="D39" s="31" t="s">
        <v>1031</v>
      </c>
      <c r="E39" s="32">
        <f>8000+6967.74</f>
        <v>14967.74</v>
      </c>
      <c r="F39" s="33" t="s">
        <v>986</v>
      </c>
      <c r="G39" s="33" t="s">
        <v>987</v>
      </c>
      <c r="H39" s="108"/>
    </row>
    <row r="40" spans="1:8" s="28" customFormat="1" ht="38.25" customHeight="1" x14ac:dyDescent="0.25">
      <c r="A40" s="30">
        <v>31</v>
      </c>
      <c r="B40" s="30" t="s">
        <v>983</v>
      </c>
      <c r="C40" s="31" t="s">
        <v>1032</v>
      </c>
      <c r="D40" s="31" t="s">
        <v>1031</v>
      </c>
      <c r="E40" s="32">
        <f>7000+6096.77</f>
        <v>13096.77</v>
      </c>
      <c r="F40" s="33" t="s">
        <v>986</v>
      </c>
      <c r="G40" s="33" t="s">
        <v>987</v>
      </c>
      <c r="H40" s="108"/>
    </row>
    <row r="41" spans="1:8" s="28" customFormat="1" ht="38.25" customHeight="1" x14ac:dyDescent="0.25">
      <c r="A41" s="30">
        <v>32</v>
      </c>
      <c r="B41" s="30" t="s">
        <v>983</v>
      </c>
      <c r="C41" s="31" t="s">
        <v>1033</v>
      </c>
      <c r="D41" s="31" t="s">
        <v>1034</v>
      </c>
      <c r="E41" s="32">
        <f>12000+10451.61</f>
        <v>22451.61</v>
      </c>
      <c r="F41" s="33" t="s">
        <v>986</v>
      </c>
      <c r="G41" s="33" t="s">
        <v>987</v>
      </c>
      <c r="H41" s="108"/>
    </row>
    <row r="42" spans="1:8" s="28" customFormat="1" ht="38.25" customHeight="1" x14ac:dyDescent="0.25">
      <c r="A42" s="30">
        <v>33</v>
      </c>
      <c r="B42" s="30" t="s">
        <v>983</v>
      </c>
      <c r="C42" s="31" t="s">
        <v>1035</v>
      </c>
      <c r="D42" s="31" t="s">
        <v>1036</v>
      </c>
      <c r="E42" s="32">
        <f>7000+6096.77</f>
        <v>13096.77</v>
      </c>
      <c r="F42" s="33" t="s">
        <v>986</v>
      </c>
      <c r="G42" s="33" t="s">
        <v>987</v>
      </c>
      <c r="H42" s="108"/>
    </row>
    <row r="43" spans="1:8" s="28" customFormat="1" ht="38.25" customHeight="1" x14ac:dyDescent="0.25">
      <c r="A43" s="30">
        <v>34</v>
      </c>
      <c r="B43" s="30" t="s">
        <v>983</v>
      </c>
      <c r="C43" s="31" t="s">
        <v>1037</v>
      </c>
      <c r="D43" s="31" t="s">
        <v>1036</v>
      </c>
      <c r="E43" s="32">
        <f>9000+7838.71</f>
        <v>16838.71</v>
      </c>
      <c r="F43" s="33" t="s">
        <v>986</v>
      </c>
      <c r="G43" s="33" t="s">
        <v>987</v>
      </c>
      <c r="H43" s="108"/>
    </row>
    <row r="44" spans="1:8" s="28" customFormat="1" ht="38.25" customHeight="1" x14ac:dyDescent="0.25">
      <c r="A44" s="30">
        <v>35</v>
      </c>
      <c r="B44" s="30" t="s">
        <v>983</v>
      </c>
      <c r="C44" s="31" t="s">
        <v>1038</v>
      </c>
      <c r="D44" s="31" t="s">
        <v>1036</v>
      </c>
      <c r="E44" s="32">
        <f>7000+6096.77</f>
        <v>13096.77</v>
      </c>
      <c r="F44" s="33" t="s">
        <v>986</v>
      </c>
      <c r="G44" s="33" t="s">
        <v>987</v>
      </c>
      <c r="H44" s="108"/>
    </row>
    <row r="45" spans="1:8" s="28" customFormat="1" ht="38.25" customHeight="1" x14ac:dyDescent="0.25">
      <c r="A45" s="30">
        <v>36</v>
      </c>
      <c r="B45" s="30" t="s">
        <v>983</v>
      </c>
      <c r="C45" s="31" t="s">
        <v>1039</v>
      </c>
      <c r="D45" s="31" t="s">
        <v>1040</v>
      </c>
      <c r="E45" s="32">
        <f t="shared" ref="E45:E47" si="7">10000+8709.68</f>
        <v>18709.68</v>
      </c>
      <c r="F45" s="33" t="s">
        <v>986</v>
      </c>
      <c r="G45" s="33" t="s">
        <v>987</v>
      </c>
      <c r="H45" s="108"/>
    </row>
    <row r="46" spans="1:8" s="28" customFormat="1" ht="38.25" customHeight="1" x14ac:dyDescent="0.25">
      <c r="A46" s="30">
        <v>37</v>
      </c>
      <c r="B46" s="30" t="s">
        <v>983</v>
      </c>
      <c r="C46" s="31" t="s">
        <v>1041</v>
      </c>
      <c r="D46" s="31" t="s">
        <v>1040</v>
      </c>
      <c r="E46" s="32">
        <f t="shared" si="7"/>
        <v>18709.68</v>
      </c>
      <c r="F46" s="33" t="s">
        <v>986</v>
      </c>
      <c r="G46" s="33" t="s">
        <v>987</v>
      </c>
      <c r="H46" s="108"/>
    </row>
    <row r="47" spans="1:8" s="28" customFormat="1" ht="38.25" customHeight="1" x14ac:dyDescent="0.25">
      <c r="A47" s="30">
        <v>38</v>
      </c>
      <c r="B47" s="30" t="s">
        <v>983</v>
      </c>
      <c r="C47" s="31" t="s">
        <v>1042</v>
      </c>
      <c r="D47" s="31" t="s">
        <v>1040</v>
      </c>
      <c r="E47" s="32">
        <f t="shared" si="7"/>
        <v>18709.68</v>
      </c>
      <c r="F47" s="33" t="s">
        <v>986</v>
      </c>
      <c r="G47" s="33" t="s">
        <v>987</v>
      </c>
      <c r="H47" s="108"/>
    </row>
    <row r="48" spans="1:8" s="28" customFormat="1" ht="38.25" customHeight="1" x14ac:dyDescent="0.25">
      <c r="A48" s="30">
        <v>39</v>
      </c>
      <c r="B48" s="30" t="s">
        <v>983</v>
      </c>
      <c r="C48" s="31" t="s">
        <v>1043</v>
      </c>
      <c r="D48" s="31" t="s">
        <v>1044</v>
      </c>
      <c r="E48" s="32">
        <f>6500+5661.29</f>
        <v>12161.29</v>
      </c>
      <c r="F48" s="33" t="s">
        <v>986</v>
      </c>
      <c r="G48" s="33" t="s">
        <v>987</v>
      </c>
      <c r="H48" s="108"/>
    </row>
    <row r="49" spans="1:8" s="28" customFormat="1" ht="38.25" customHeight="1" x14ac:dyDescent="0.25">
      <c r="A49" s="30">
        <v>40</v>
      </c>
      <c r="B49" s="30" t="s">
        <v>983</v>
      </c>
      <c r="C49" s="31" t="s">
        <v>1045</v>
      </c>
      <c r="D49" s="31" t="s">
        <v>1046</v>
      </c>
      <c r="E49" s="32">
        <f>12000+10451.61</f>
        <v>22451.61</v>
      </c>
      <c r="F49" s="33" t="s">
        <v>986</v>
      </c>
      <c r="G49" s="33" t="s">
        <v>987</v>
      </c>
      <c r="H49" s="108"/>
    </row>
    <row r="50" spans="1:8" s="28" customFormat="1" ht="38.25" customHeight="1" x14ac:dyDescent="0.25">
      <c r="A50" s="30">
        <v>41</v>
      </c>
      <c r="B50" s="30" t="s">
        <v>983</v>
      </c>
      <c r="C50" s="31" t="s">
        <v>1047</v>
      </c>
      <c r="D50" s="31" t="s">
        <v>985</v>
      </c>
      <c r="E50" s="32">
        <f>13000+11322.58</f>
        <v>24322.58</v>
      </c>
      <c r="F50" s="33" t="s">
        <v>986</v>
      </c>
      <c r="G50" s="33" t="s">
        <v>987</v>
      </c>
      <c r="H50" s="108"/>
    </row>
    <row r="51" spans="1:8" s="28" customFormat="1" ht="38.25" customHeight="1" x14ac:dyDescent="0.25">
      <c r="A51" s="30">
        <v>42</v>
      </c>
      <c r="B51" s="30" t="s">
        <v>983</v>
      </c>
      <c r="C51" s="31" t="s">
        <v>1048</v>
      </c>
      <c r="D51" s="31" t="s">
        <v>985</v>
      </c>
      <c r="E51" s="32">
        <f>8000+6967.74</f>
        <v>14967.74</v>
      </c>
      <c r="F51" s="33" t="s">
        <v>986</v>
      </c>
      <c r="G51" s="33" t="s">
        <v>987</v>
      </c>
      <c r="H51" s="108"/>
    </row>
    <row r="52" spans="1:8" s="28" customFormat="1" ht="38.25" customHeight="1" x14ac:dyDescent="0.25">
      <c r="A52" s="30">
        <v>43</v>
      </c>
      <c r="B52" s="30" t="s">
        <v>983</v>
      </c>
      <c r="C52" s="31" t="s">
        <v>1049</v>
      </c>
      <c r="D52" s="31" t="s">
        <v>1044</v>
      </c>
      <c r="E52" s="32">
        <f>7000+6096.77</f>
        <v>13096.77</v>
      </c>
      <c r="F52" s="33" t="s">
        <v>986</v>
      </c>
      <c r="G52" s="33" t="s">
        <v>987</v>
      </c>
      <c r="H52" s="108"/>
    </row>
    <row r="53" spans="1:8" s="28" customFormat="1" ht="38.25" customHeight="1" x14ac:dyDescent="0.25">
      <c r="A53" s="30">
        <v>44</v>
      </c>
      <c r="B53" s="30" t="s">
        <v>983</v>
      </c>
      <c r="C53" s="31" t="s">
        <v>1050</v>
      </c>
      <c r="D53" s="31" t="s">
        <v>1051</v>
      </c>
      <c r="E53" s="32">
        <f t="shared" ref="E53:E54" si="8">10000+8709.68</f>
        <v>18709.68</v>
      </c>
      <c r="F53" s="33" t="s">
        <v>986</v>
      </c>
      <c r="G53" s="33" t="s">
        <v>987</v>
      </c>
      <c r="H53" s="108"/>
    </row>
    <row r="54" spans="1:8" s="28" customFormat="1" ht="38.25" customHeight="1" x14ac:dyDescent="0.25">
      <c r="A54" s="30">
        <v>45</v>
      </c>
      <c r="B54" s="30" t="s">
        <v>983</v>
      </c>
      <c r="C54" s="31" t="s">
        <v>1052</v>
      </c>
      <c r="D54" s="31" t="s">
        <v>1051</v>
      </c>
      <c r="E54" s="32">
        <f t="shared" si="8"/>
        <v>18709.68</v>
      </c>
      <c r="F54" s="33" t="s">
        <v>986</v>
      </c>
      <c r="G54" s="33" t="s">
        <v>987</v>
      </c>
      <c r="H54" s="108"/>
    </row>
    <row r="55" spans="1:8" s="28" customFormat="1" ht="38.25" customHeight="1" x14ac:dyDescent="0.25">
      <c r="A55" s="30">
        <v>46</v>
      </c>
      <c r="B55" s="30" t="s">
        <v>983</v>
      </c>
      <c r="C55" s="31" t="s">
        <v>1053</v>
      </c>
      <c r="D55" s="31" t="s">
        <v>1044</v>
      </c>
      <c r="E55" s="32">
        <f>8000+6967.74</f>
        <v>14967.74</v>
      </c>
      <c r="F55" s="33" t="s">
        <v>986</v>
      </c>
      <c r="G55" s="33" t="s">
        <v>987</v>
      </c>
      <c r="H55" s="108"/>
    </row>
    <row r="56" spans="1:8" s="28" customFormat="1" ht="38.25" customHeight="1" x14ac:dyDescent="0.25">
      <c r="A56" s="30">
        <v>47</v>
      </c>
      <c r="B56" s="30" t="s">
        <v>983</v>
      </c>
      <c r="C56" s="31" t="s">
        <v>1054</v>
      </c>
      <c r="D56" s="31" t="s">
        <v>1051</v>
      </c>
      <c r="E56" s="32">
        <f>10000+8709.68</f>
        <v>18709.68</v>
      </c>
      <c r="F56" s="33" t="s">
        <v>986</v>
      </c>
      <c r="G56" s="33" t="s">
        <v>987</v>
      </c>
      <c r="H56" s="108"/>
    </row>
    <row r="57" spans="1:8" s="28" customFormat="1" ht="38.25" customHeight="1" x14ac:dyDescent="0.25">
      <c r="A57" s="30">
        <v>48</v>
      </c>
      <c r="B57" s="30" t="s">
        <v>983</v>
      </c>
      <c r="C57" s="31" t="s">
        <v>1055</v>
      </c>
      <c r="D57" s="31" t="s">
        <v>1044</v>
      </c>
      <c r="E57" s="32">
        <f t="shared" ref="E57:E58" si="9">8000+6967.74</f>
        <v>14967.74</v>
      </c>
      <c r="F57" s="33" t="s">
        <v>986</v>
      </c>
      <c r="G57" s="33" t="s">
        <v>987</v>
      </c>
      <c r="H57" s="108"/>
    </row>
    <row r="58" spans="1:8" s="28" customFormat="1" ht="38.25" customHeight="1" x14ac:dyDescent="0.25">
      <c r="A58" s="30">
        <v>49</v>
      </c>
      <c r="B58" s="30" t="s">
        <v>983</v>
      </c>
      <c r="C58" s="31" t="s">
        <v>1056</v>
      </c>
      <c r="D58" s="31" t="s">
        <v>1057</v>
      </c>
      <c r="E58" s="32">
        <f t="shared" si="9"/>
        <v>14967.74</v>
      </c>
      <c r="F58" s="33" t="s">
        <v>986</v>
      </c>
      <c r="G58" s="33" t="s">
        <v>987</v>
      </c>
      <c r="H58" s="108"/>
    </row>
    <row r="59" spans="1:8" s="28" customFormat="1" ht="38.25" customHeight="1" x14ac:dyDescent="0.25">
      <c r="A59" s="30">
        <v>50</v>
      </c>
      <c r="B59" s="30" t="s">
        <v>983</v>
      </c>
      <c r="C59" s="31" t="s">
        <v>1058</v>
      </c>
      <c r="D59" s="31" t="s">
        <v>1059</v>
      </c>
      <c r="E59" s="32">
        <f t="shared" ref="E59:E62" si="10">10000+8709.68</f>
        <v>18709.68</v>
      </c>
      <c r="F59" s="33" t="s">
        <v>986</v>
      </c>
      <c r="G59" s="33" t="s">
        <v>987</v>
      </c>
      <c r="H59" s="108"/>
    </row>
    <row r="60" spans="1:8" s="28" customFormat="1" ht="38.25" customHeight="1" x14ac:dyDescent="0.25">
      <c r="A60" s="30">
        <v>51</v>
      </c>
      <c r="B60" s="30" t="s">
        <v>983</v>
      </c>
      <c r="C60" s="31" t="s">
        <v>1060</v>
      </c>
      <c r="D60" s="31" t="s">
        <v>1061</v>
      </c>
      <c r="E60" s="32">
        <f t="shared" si="10"/>
        <v>18709.68</v>
      </c>
      <c r="F60" s="33" t="s">
        <v>986</v>
      </c>
      <c r="G60" s="33" t="s">
        <v>987</v>
      </c>
      <c r="H60" s="108"/>
    </row>
    <row r="61" spans="1:8" s="28" customFormat="1" ht="38.25" customHeight="1" x14ac:dyDescent="0.25">
      <c r="A61" s="30">
        <v>52</v>
      </c>
      <c r="B61" s="30" t="s">
        <v>983</v>
      </c>
      <c r="C61" s="31" t="s">
        <v>1062</v>
      </c>
      <c r="D61" s="31" t="s">
        <v>1063</v>
      </c>
      <c r="E61" s="32">
        <f t="shared" si="10"/>
        <v>18709.68</v>
      </c>
      <c r="F61" s="33" t="s">
        <v>986</v>
      </c>
      <c r="G61" s="33" t="s">
        <v>987</v>
      </c>
      <c r="H61" s="108"/>
    </row>
    <row r="62" spans="1:8" s="28" customFormat="1" ht="38.25" customHeight="1" x14ac:dyDescent="0.25">
      <c r="A62" s="30">
        <v>53</v>
      </c>
      <c r="B62" s="30" t="s">
        <v>983</v>
      </c>
      <c r="C62" s="31" t="s">
        <v>1064</v>
      </c>
      <c r="D62" s="31" t="s">
        <v>1063</v>
      </c>
      <c r="E62" s="32">
        <f t="shared" si="10"/>
        <v>18709.68</v>
      </c>
      <c r="F62" s="33" t="s">
        <v>986</v>
      </c>
      <c r="G62" s="33" t="s">
        <v>987</v>
      </c>
      <c r="H62" s="108"/>
    </row>
    <row r="63" spans="1:8" s="28" customFormat="1" ht="38.25" customHeight="1" x14ac:dyDescent="0.25">
      <c r="A63" s="30">
        <v>54</v>
      </c>
      <c r="B63" s="30" t="s">
        <v>983</v>
      </c>
      <c r="C63" s="31" t="s">
        <v>1065</v>
      </c>
      <c r="D63" s="31" t="s">
        <v>1066</v>
      </c>
      <c r="E63" s="32">
        <f t="shared" ref="E63:E64" si="11">8000+6967.74</f>
        <v>14967.74</v>
      </c>
      <c r="F63" s="33" t="s">
        <v>986</v>
      </c>
      <c r="G63" s="33" t="s">
        <v>987</v>
      </c>
      <c r="H63" s="108"/>
    </row>
    <row r="64" spans="1:8" s="28" customFormat="1" ht="38.25" customHeight="1" x14ac:dyDescent="0.25">
      <c r="A64" s="30">
        <v>55</v>
      </c>
      <c r="B64" s="30" t="s">
        <v>983</v>
      </c>
      <c r="C64" s="31" t="s">
        <v>1067</v>
      </c>
      <c r="D64" s="31" t="s">
        <v>1068</v>
      </c>
      <c r="E64" s="32">
        <f t="shared" si="11"/>
        <v>14967.74</v>
      </c>
      <c r="F64" s="33" t="s">
        <v>986</v>
      </c>
      <c r="G64" s="33" t="s">
        <v>987</v>
      </c>
      <c r="H64" s="108"/>
    </row>
    <row r="65" spans="1:8" s="28" customFormat="1" ht="38.25" customHeight="1" x14ac:dyDescent="0.25">
      <c r="A65" s="30">
        <v>56</v>
      </c>
      <c r="B65" s="30" t="s">
        <v>983</v>
      </c>
      <c r="C65" s="31" t="s">
        <v>1069</v>
      </c>
      <c r="D65" s="31" t="s">
        <v>985</v>
      </c>
      <c r="E65" s="32">
        <f>7000+6096.77</f>
        <v>13096.77</v>
      </c>
      <c r="F65" s="33" t="s">
        <v>986</v>
      </c>
      <c r="G65" s="33" t="s">
        <v>987</v>
      </c>
      <c r="H65" s="108"/>
    </row>
    <row r="66" spans="1:8" s="28" customFormat="1" ht="38.25" customHeight="1" x14ac:dyDescent="0.25">
      <c r="A66" s="30">
        <v>57</v>
      </c>
      <c r="B66" s="30" t="s">
        <v>983</v>
      </c>
      <c r="C66" s="31" t="s">
        <v>1070</v>
      </c>
      <c r="D66" s="31" t="s">
        <v>1071</v>
      </c>
      <c r="E66" s="32">
        <f>9000+7838.71</f>
        <v>16838.71</v>
      </c>
      <c r="F66" s="33" t="s">
        <v>986</v>
      </c>
      <c r="G66" s="33" t="s">
        <v>987</v>
      </c>
      <c r="H66" s="108"/>
    </row>
    <row r="67" spans="1:8" s="28" customFormat="1" ht="38.25" customHeight="1" x14ac:dyDescent="0.25">
      <c r="A67" s="30">
        <v>58</v>
      </c>
      <c r="B67" s="30" t="s">
        <v>983</v>
      </c>
      <c r="C67" s="31" t="s">
        <v>1072</v>
      </c>
      <c r="D67" s="31" t="s">
        <v>1073</v>
      </c>
      <c r="E67" s="32">
        <f>15000+13064.52</f>
        <v>28064.52</v>
      </c>
      <c r="F67" s="33" t="s">
        <v>986</v>
      </c>
      <c r="G67" s="33" t="s">
        <v>987</v>
      </c>
      <c r="H67" s="108"/>
    </row>
    <row r="68" spans="1:8" s="28" customFormat="1" ht="38.25" customHeight="1" x14ac:dyDescent="0.25">
      <c r="A68" s="30">
        <v>59</v>
      </c>
      <c r="B68" s="30" t="s">
        <v>983</v>
      </c>
      <c r="C68" s="31" t="s">
        <v>1074</v>
      </c>
      <c r="D68" s="31" t="s">
        <v>1073</v>
      </c>
      <c r="E68" s="32">
        <f>15000+13064.52</f>
        <v>28064.52</v>
      </c>
      <c r="F68" s="33" t="s">
        <v>986</v>
      </c>
      <c r="G68" s="33" t="s">
        <v>987</v>
      </c>
      <c r="H68" s="108"/>
    </row>
    <row r="69" spans="1:8" s="28" customFormat="1" ht="38.25" customHeight="1" x14ac:dyDescent="0.25">
      <c r="A69" s="30">
        <v>60</v>
      </c>
      <c r="B69" s="30" t="s">
        <v>983</v>
      </c>
      <c r="C69" s="31" t="s">
        <v>1075</v>
      </c>
      <c r="D69" s="31" t="s">
        <v>1076</v>
      </c>
      <c r="E69" s="32">
        <f>8000+6967.74</f>
        <v>14967.74</v>
      </c>
      <c r="F69" s="33" t="s">
        <v>986</v>
      </c>
      <c r="G69" s="33" t="s">
        <v>987</v>
      </c>
      <c r="H69" s="108"/>
    </row>
    <row r="70" spans="1:8" s="28" customFormat="1" ht="38.25" customHeight="1" x14ac:dyDescent="0.25">
      <c r="A70" s="30">
        <v>61</v>
      </c>
      <c r="B70" s="30" t="s">
        <v>983</v>
      </c>
      <c r="C70" s="31" t="s">
        <v>1077</v>
      </c>
      <c r="D70" s="31" t="s">
        <v>1078</v>
      </c>
      <c r="E70" s="32">
        <f>7000+6096.77</f>
        <v>13096.77</v>
      </c>
      <c r="F70" s="33" t="s">
        <v>986</v>
      </c>
      <c r="G70" s="33" t="s">
        <v>987</v>
      </c>
      <c r="H70" s="108"/>
    </row>
    <row r="71" spans="1:8" s="28" customFormat="1" ht="38.25" customHeight="1" x14ac:dyDescent="0.25">
      <c r="A71" s="30">
        <v>62</v>
      </c>
      <c r="B71" s="30" t="s">
        <v>983</v>
      </c>
      <c r="C71" s="31" t="s">
        <v>1079</v>
      </c>
      <c r="D71" s="31" t="s">
        <v>1078</v>
      </c>
      <c r="E71" s="32">
        <f>8000+6967.74</f>
        <v>14967.74</v>
      </c>
      <c r="F71" s="33" t="s">
        <v>986</v>
      </c>
      <c r="G71" s="33" t="s">
        <v>987</v>
      </c>
      <c r="H71" s="108"/>
    </row>
    <row r="72" spans="1:8" s="28" customFormat="1" ht="38.25" customHeight="1" x14ac:dyDescent="0.25">
      <c r="A72" s="30">
        <v>63</v>
      </c>
      <c r="B72" s="30" t="s">
        <v>983</v>
      </c>
      <c r="C72" s="31" t="s">
        <v>1080</v>
      </c>
      <c r="D72" s="31" t="s">
        <v>1013</v>
      </c>
      <c r="E72" s="32">
        <f>6500+5661.29</f>
        <v>12161.29</v>
      </c>
      <c r="F72" s="33" t="s">
        <v>986</v>
      </c>
      <c r="G72" s="33" t="s">
        <v>987</v>
      </c>
      <c r="H72" s="108"/>
    </row>
    <row r="73" spans="1:8" s="28" customFormat="1" ht="38.25" customHeight="1" x14ac:dyDescent="0.25">
      <c r="A73" s="30">
        <v>64</v>
      </c>
      <c r="B73" s="30" t="s">
        <v>983</v>
      </c>
      <c r="C73" s="31" t="s">
        <v>1081</v>
      </c>
      <c r="D73" s="31" t="s">
        <v>1010</v>
      </c>
      <c r="E73" s="32">
        <f>10000+8709.68</f>
        <v>18709.68</v>
      </c>
      <c r="F73" s="33" t="s">
        <v>986</v>
      </c>
      <c r="G73" s="33" t="s">
        <v>987</v>
      </c>
      <c r="H73" s="108"/>
    </row>
    <row r="74" spans="1:8" s="28" customFormat="1" ht="38.25" customHeight="1" x14ac:dyDescent="0.25">
      <c r="A74" s="30">
        <v>65</v>
      </c>
      <c r="B74" s="30" t="s">
        <v>983</v>
      </c>
      <c r="C74" s="31" t="s">
        <v>1082</v>
      </c>
      <c r="D74" s="31" t="s">
        <v>1020</v>
      </c>
      <c r="E74" s="32">
        <f t="shared" ref="E74:E76" si="12">7000+6096.77</f>
        <v>13096.77</v>
      </c>
      <c r="F74" s="33" t="s">
        <v>986</v>
      </c>
      <c r="G74" s="33" t="s">
        <v>987</v>
      </c>
      <c r="H74" s="108"/>
    </row>
    <row r="75" spans="1:8" s="28" customFormat="1" ht="38.25" customHeight="1" x14ac:dyDescent="0.25">
      <c r="A75" s="30">
        <v>66</v>
      </c>
      <c r="B75" s="30" t="s">
        <v>983</v>
      </c>
      <c r="C75" s="31" t="s">
        <v>1083</v>
      </c>
      <c r="D75" s="31" t="s">
        <v>1078</v>
      </c>
      <c r="E75" s="32">
        <f t="shared" si="12"/>
        <v>13096.77</v>
      </c>
      <c r="F75" s="33" t="s">
        <v>986</v>
      </c>
      <c r="G75" s="33" t="s">
        <v>987</v>
      </c>
      <c r="H75" s="108"/>
    </row>
    <row r="76" spans="1:8" s="28" customFormat="1" ht="38.25" customHeight="1" x14ac:dyDescent="0.25">
      <c r="A76" s="30">
        <v>67</v>
      </c>
      <c r="B76" s="30" t="s">
        <v>983</v>
      </c>
      <c r="C76" s="31" t="s">
        <v>1084</v>
      </c>
      <c r="D76" s="31" t="s">
        <v>1078</v>
      </c>
      <c r="E76" s="32">
        <f t="shared" si="12"/>
        <v>13096.77</v>
      </c>
      <c r="F76" s="33" t="s">
        <v>986</v>
      </c>
      <c r="G76" s="33" t="s">
        <v>987</v>
      </c>
      <c r="H76" s="108"/>
    </row>
    <row r="77" spans="1:8" s="28" customFormat="1" ht="38.25" customHeight="1" x14ac:dyDescent="0.25">
      <c r="A77" s="30">
        <v>68</v>
      </c>
      <c r="B77" s="30" t="s">
        <v>983</v>
      </c>
      <c r="C77" s="31" t="s">
        <v>1085</v>
      </c>
      <c r="D77" s="31" t="s">
        <v>1086</v>
      </c>
      <c r="E77" s="32">
        <f t="shared" ref="E77:E78" si="13">9000+7838.71</f>
        <v>16838.71</v>
      </c>
      <c r="F77" s="33" t="s">
        <v>986</v>
      </c>
      <c r="G77" s="33" t="s">
        <v>987</v>
      </c>
      <c r="H77" s="108"/>
    </row>
    <row r="78" spans="1:8" s="28" customFormat="1" ht="38.25" customHeight="1" x14ac:dyDescent="0.25">
      <c r="A78" s="30">
        <v>69</v>
      </c>
      <c r="B78" s="30" t="s">
        <v>983</v>
      </c>
      <c r="C78" s="31" t="s">
        <v>1087</v>
      </c>
      <c r="D78" s="34" t="s">
        <v>1000</v>
      </c>
      <c r="E78" s="32">
        <f t="shared" si="13"/>
        <v>16838.71</v>
      </c>
      <c r="F78" s="33" t="s">
        <v>986</v>
      </c>
      <c r="G78" s="33" t="s">
        <v>987</v>
      </c>
      <c r="H78" s="108"/>
    </row>
    <row r="79" spans="1:8" s="28" customFormat="1" ht="38.25" customHeight="1" x14ac:dyDescent="0.25">
      <c r="A79" s="30">
        <v>70</v>
      </c>
      <c r="B79" s="30" t="s">
        <v>983</v>
      </c>
      <c r="C79" s="31" t="s">
        <v>1088</v>
      </c>
      <c r="D79" s="31" t="s">
        <v>1013</v>
      </c>
      <c r="E79" s="32">
        <f>6500+5661.29</f>
        <v>12161.29</v>
      </c>
      <c r="F79" s="33" t="s">
        <v>986</v>
      </c>
      <c r="G79" s="33" t="s">
        <v>987</v>
      </c>
      <c r="H79" s="108"/>
    </row>
    <row r="80" spans="1:8" s="28" customFormat="1" ht="38.25" customHeight="1" x14ac:dyDescent="0.25">
      <c r="A80" s="30">
        <v>71</v>
      </c>
      <c r="B80" s="30" t="s">
        <v>983</v>
      </c>
      <c r="C80" s="31" t="s">
        <v>1089</v>
      </c>
      <c r="D80" s="31" t="s">
        <v>1020</v>
      </c>
      <c r="E80" s="32">
        <f>7000+6096.77</f>
        <v>13096.77</v>
      </c>
      <c r="F80" s="33" t="s">
        <v>986</v>
      </c>
      <c r="G80" s="33" t="s">
        <v>987</v>
      </c>
      <c r="H80" s="108"/>
    </row>
    <row r="81" spans="1:8" s="28" customFormat="1" ht="38.25" customHeight="1" x14ac:dyDescent="0.25">
      <c r="A81" s="30">
        <v>72</v>
      </c>
      <c r="B81" s="30" t="s">
        <v>983</v>
      </c>
      <c r="C81" s="31" t="s">
        <v>1090</v>
      </c>
      <c r="D81" s="31" t="s">
        <v>1091</v>
      </c>
      <c r="E81" s="32">
        <f>6500+5661.29</f>
        <v>12161.29</v>
      </c>
      <c r="F81" s="33" t="s">
        <v>986</v>
      </c>
      <c r="G81" s="33" t="s">
        <v>987</v>
      </c>
      <c r="H81" s="108"/>
    </row>
    <row r="82" spans="1:8" s="28" customFormat="1" ht="38.25" customHeight="1" x14ac:dyDescent="0.25">
      <c r="A82" s="30">
        <v>73</v>
      </c>
      <c r="B82" s="30" t="s">
        <v>983</v>
      </c>
      <c r="C82" s="31" t="s">
        <v>1092</v>
      </c>
      <c r="D82" s="31" t="s">
        <v>1051</v>
      </c>
      <c r="E82" s="32">
        <f>10000+8709.68</f>
        <v>18709.68</v>
      </c>
      <c r="F82" s="33" t="s">
        <v>986</v>
      </c>
      <c r="G82" s="33" t="s">
        <v>987</v>
      </c>
      <c r="H82" s="108"/>
    </row>
    <row r="83" spans="1:8" s="28" customFormat="1" ht="38.25" customHeight="1" x14ac:dyDescent="0.25">
      <c r="A83" s="30">
        <v>74</v>
      </c>
      <c r="B83" s="30" t="s">
        <v>983</v>
      </c>
      <c r="C83" s="31" t="s">
        <v>1093</v>
      </c>
      <c r="D83" s="31" t="s">
        <v>1091</v>
      </c>
      <c r="E83" s="32">
        <f t="shared" ref="E83:E84" si="14">6500+5661.29</f>
        <v>12161.29</v>
      </c>
      <c r="F83" s="33" t="s">
        <v>986</v>
      </c>
      <c r="G83" s="33" t="s">
        <v>987</v>
      </c>
      <c r="H83" s="108"/>
    </row>
    <row r="84" spans="1:8" s="28" customFormat="1" ht="38.25" customHeight="1" x14ac:dyDescent="0.25">
      <c r="A84" s="30">
        <v>75</v>
      </c>
      <c r="B84" s="30" t="s">
        <v>983</v>
      </c>
      <c r="C84" s="31" t="s">
        <v>1094</v>
      </c>
      <c r="D84" s="31" t="s">
        <v>1020</v>
      </c>
      <c r="E84" s="32">
        <f t="shared" si="14"/>
        <v>12161.29</v>
      </c>
      <c r="F84" s="33" t="s">
        <v>986</v>
      </c>
      <c r="G84" s="33" t="s">
        <v>987</v>
      </c>
      <c r="H84" s="108"/>
    </row>
    <row r="85" spans="1:8" s="28" customFormat="1" ht="38.25" customHeight="1" x14ac:dyDescent="0.25">
      <c r="A85" s="30">
        <v>76</v>
      </c>
      <c r="B85" s="30" t="s">
        <v>983</v>
      </c>
      <c r="C85" s="31" t="s">
        <v>1095</v>
      </c>
      <c r="D85" s="31" t="s">
        <v>1020</v>
      </c>
      <c r="E85" s="32">
        <f>7000+6096.77</f>
        <v>13096.77</v>
      </c>
      <c r="F85" s="33" t="s">
        <v>986</v>
      </c>
      <c r="G85" s="33" t="s">
        <v>987</v>
      </c>
      <c r="H85" s="108"/>
    </row>
    <row r="86" spans="1:8" s="28" customFormat="1" ht="38.25" customHeight="1" x14ac:dyDescent="0.25">
      <c r="A86" s="30">
        <v>77</v>
      </c>
      <c r="B86" s="30" t="s">
        <v>983</v>
      </c>
      <c r="C86" s="31" t="s">
        <v>1096</v>
      </c>
      <c r="D86" s="31" t="s">
        <v>1013</v>
      </c>
      <c r="E86" s="32">
        <f>1392.86+5661.29</f>
        <v>7054.15</v>
      </c>
      <c r="F86" s="33" t="s">
        <v>986</v>
      </c>
      <c r="G86" s="33" t="s">
        <v>987</v>
      </c>
      <c r="H86" s="108"/>
    </row>
    <row r="87" spans="1:8" s="28" customFormat="1" ht="38.25" customHeight="1" x14ac:dyDescent="0.25">
      <c r="A87" s="30">
        <v>78</v>
      </c>
      <c r="B87" s="30" t="s">
        <v>983</v>
      </c>
      <c r="C87" s="31" t="s">
        <v>1097</v>
      </c>
      <c r="D87" s="31" t="s">
        <v>1091</v>
      </c>
      <c r="E87" s="32">
        <f t="shared" ref="E87:E88" si="15">6500+5661.29</f>
        <v>12161.29</v>
      </c>
      <c r="F87" s="33" t="s">
        <v>986</v>
      </c>
      <c r="G87" s="33" t="s">
        <v>987</v>
      </c>
      <c r="H87" s="108"/>
    </row>
    <row r="88" spans="1:8" s="28" customFormat="1" ht="38.25" customHeight="1" x14ac:dyDescent="0.25">
      <c r="A88" s="30">
        <v>79</v>
      </c>
      <c r="B88" s="30" t="s">
        <v>983</v>
      </c>
      <c r="C88" s="31" t="s">
        <v>1098</v>
      </c>
      <c r="D88" s="31" t="s">
        <v>1008</v>
      </c>
      <c r="E88" s="32">
        <f t="shared" si="15"/>
        <v>12161.29</v>
      </c>
      <c r="F88" s="33" t="s">
        <v>986</v>
      </c>
      <c r="G88" s="33" t="s">
        <v>987</v>
      </c>
      <c r="H88" s="108"/>
    </row>
    <row r="89" spans="1:8" s="28" customFormat="1" ht="38.25" customHeight="1" x14ac:dyDescent="0.25">
      <c r="A89" s="30">
        <v>80</v>
      </c>
      <c r="B89" s="30" t="s">
        <v>983</v>
      </c>
      <c r="C89" s="31" t="s">
        <v>1099</v>
      </c>
      <c r="D89" s="31" t="s">
        <v>1100</v>
      </c>
      <c r="E89" s="32">
        <f>10000+8709.68</f>
        <v>18709.68</v>
      </c>
      <c r="F89" s="33" t="s">
        <v>986</v>
      </c>
      <c r="G89" s="33" t="s">
        <v>987</v>
      </c>
      <c r="H89" s="108"/>
    </row>
    <row r="90" spans="1:8" s="28" customFormat="1" ht="38.25" customHeight="1" x14ac:dyDescent="0.25">
      <c r="A90" s="30">
        <v>81</v>
      </c>
      <c r="B90" s="30" t="s">
        <v>983</v>
      </c>
      <c r="C90" s="31" t="s">
        <v>1101</v>
      </c>
      <c r="D90" s="31" t="s">
        <v>1091</v>
      </c>
      <c r="E90" s="32">
        <f>7000+6096.77</f>
        <v>13096.77</v>
      </c>
      <c r="F90" s="33" t="s">
        <v>986</v>
      </c>
      <c r="G90" s="33" t="s">
        <v>987</v>
      </c>
      <c r="H90" s="108"/>
    </row>
    <row r="91" spans="1:8" s="28" customFormat="1" ht="38.25" customHeight="1" x14ac:dyDescent="0.25">
      <c r="A91" s="30">
        <v>82</v>
      </c>
      <c r="B91" s="30" t="s">
        <v>983</v>
      </c>
      <c r="C91" s="31" t="s">
        <v>1102</v>
      </c>
      <c r="D91" s="31" t="s">
        <v>1000</v>
      </c>
      <c r="E91" s="32">
        <f>10000+8709.68</f>
        <v>18709.68</v>
      </c>
      <c r="F91" s="33" t="s">
        <v>986</v>
      </c>
      <c r="G91" s="33" t="s">
        <v>987</v>
      </c>
      <c r="H91" s="108"/>
    </row>
    <row r="92" spans="1:8" s="28" customFormat="1" ht="38.25" customHeight="1" x14ac:dyDescent="0.25">
      <c r="A92" s="30">
        <v>83</v>
      </c>
      <c r="B92" s="30" t="s">
        <v>983</v>
      </c>
      <c r="C92" s="31" t="s">
        <v>1103</v>
      </c>
      <c r="D92" s="31" t="s">
        <v>1008</v>
      </c>
      <c r="E92" s="32">
        <f t="shared" ref="E92:E94" si="16">6500+5661.29</f>
        <v>12161.29</v>
      </c>
      <c r="F92" s="33" t="s">
        <v>986</v>
      </c>
      <c r="G92" s="33" t="s">
        <v>987</v>
      </c>
      <c r="H92" s="108"/>
    </row>
    <row r="93" spans="1:8" s="28" customFormat="1" ht="38.25" customHeight="1" x14ac:dyDescent="0.25">
      <c r="A93" s="30">
        <v>84</v>
      </c>
      <c r="B93" s="30" t="s">
        <v>983</v>
      </c>
      <c r="C93" s="31" t="s">
        <v>1104</v>
      </c>
      <c r="D93" s="31" t="s">
        <v>1091</v>
      </c>
      <c r="E93" s="32">
        <f t="shared" si="16"/>
        <v>12161.29</v>
      </c>
      <c r="F93" s="33" t="s">
        <v>986</v>
      </c>
      <c r="G93" s="33" t="s">
        <v>987</v>
      </c>
      <c r="H93" s="108"/>
    </row>
    <row r="94" spans="1:8" s="28" customFormat="1" ht="38.25" customHeight="1" x14ac:dyDescent="0.25">
      <c r="A94" s="30">
        <v>85</v>
      </c>
      <c r="B94" s="30" t="s">
        <v>983</v>
      </c>
      <c r="C94" s="31" t="s">
        <v>1105</v>
      </c>
      <c r="D94" s="31" t="s">
        <v>1106</v>
      </c>
      <c r="E94" s="32">
        <f t="shared" si="16"/>
        <v>12161.29</v>
      </c>
      <c r="F94" s="33" t="s">
        <v>986</v>
      </c>
      <c r="G94" s="33" t="s">
        <v>987</v>
      </c>
      <c r="H94" s="108"/>
    </row>
    <row r="95" spans="1:8" s="28" customFormat="1" ht="38.25" customHeight="1" x14ac:dyDescent="0.25">
      <c r="A95" s="30">
        <v>86</v>
      </c>
      <c r="B95" s="30" t="s">
        <v>983</v>
      </c>
      <c r="C95" s="31" t="s">
        <v>1107</v>
      </c>
      <c r="D95" s="31" t="s">
        <v>1051</v>
      </c>
      <c r="E95" s="32">
        <f>10000+8709.68</f>
        <v>18709.68</v>
      </c>
      <c r="F95" s="33" t="s">
        <v>986</v>
      </c>
      <c r="G95" s="33" t="s">
        <v>987</v>
      </c>
      <c r="H95" s="108"/>
    </row>
    <row r="96" spans="1:8" s="28" customFormat="1" ht="38.25" customHeight="1" x14ac:dyDescent="0.25">
      <c r="A96" s="30">
        <v>87</v>
      </c>
      <c r="B96" s="30" t="s">
        <v>983</v>
      </c>
      <c r="C96" s="31" t="s">
        <v>1108</v>
      </c>
      <c r="D96" s="31" t="s">
        <v>1109</v>
      </c>
      <c r="E96" s="32">
        <f>6500+5661.29</f>
        <v>12161.29</v>
      </c>
      <c r="F96" s="33" t="s">
        <v>986</v>
      </c>
      <c r="G96" s="33" t="s">
        <v>987</v>
      </c>
      <c r="H96" s="108"/>
    </row>
    <row r="97" spans="1:8" s="28" customFormat="1" ht="38.25" customHeight="1" x14ac:dyDescent="0.25">
      <c r="A97" s="30">
        <v>88</v>
      </c>
      <c r="B97" s="30" t="s">
        <v>983</v>
      </c>
      <c r="C97" s="31" t="s">
        <v>1110</v>
      </c>
      <c r="D97" s="31" t="s">
        <v>1051</v>
      </c>
      <c r="E97" s="32">
        <f t="shared" ref="E97:E98" si="17">10000+8709.68</f>
        <v>18709.68</v>
      </c>
      <c r="F97" s="33" t="s">
        <v>986</v>
      </c>
      <c r="G97" s="33" t="s">
        <v>987</v>
      </c>
      <c r="H97" s="108"/>
    </row>
    <row r="98" spans="1:8" s="28" customFormat="1" ht="38.25" customHeight="1" x14ac:dyDescent="0.25">
      <c r="A98" s="30">
        <v>89</v>
      </c>
      <c r="B98" s="30" t="s">
        <v>983</v>
      </c>
      <c r="C98" s="31" t="s">
        <v>1111</v>
      </c>
      <c r="D98" s="31" t="s">
        <v>1112</v>
      </c>
      <c r="E98" s="32">
        <f t="shared" si="17"/>
        <v>18709.68</v>
      </c>
      <c r="F98" s="33" t="s">
        <v>986</v>
      </c>
      <c r="G98" s="33" t="s">
        <v>987</v>
      </c>
      <c r="H98" s="108"/>
    </row>
    <row r="99" spans="1:8" s="28" customFormat="1" ht="38.25" customHeight="1" x14ac:dyDescent="0.25">
      <c r="A99" s="30">
        <v>90</v>
      </c>
      <c r="B99" s="30" t="s">
        <v>983</v>
      </c>
      <c r="C99" s="31" t="s">
        <v>1113</v>
      </c>
      <c r="D99" s="31" t="s">
        <v>1078</v>
      </c>
      <c r="E99" s="32">
        <f>8000+6967.74</f>
        <v>14967.74</v>
      </c>
      <c r="F99" s="33" t="s">
        <v>986</v>
      </c>
      <c r="G99" s="33" t="s">
        <v>987</v>
      </c>
      <c r="H99" s="108"/>
    </row>
    <row r="100" spans="1:8" s="28" customFormat="1" ht="38.25" customHeight="1" x14ac:dyDescent="0.25">
      <c r="A100" s="30">
        <v>91</v>
      </c>
      <c r="B100" s="30" t="s">
        <v>983</v>
      </c>
      <c r="C100" s="31" t="s">
        <v>1114</v>
      </c>
      <c r="D100" s="31" t="s">
        <v>1091</v>
      </c>
      <c r="E100" s="32">
        <f t="shared" ref="E100:E102" si="18">6500+5661.29</f>
        <v>12161.29</v>
      </c>
      <c r="F100" s="33" t="s">
        <v>986</v>
      </c>
      <c r="G100" s="33" t="s">
        <v>987</v>
      </c>
      <c r="H100" s="108"/>
    </row>
    <row r="101" spans="1:8" s="28" customFormat="1" ht="38.25" customHeight="1" x14ac:dyDescent="0.25">
      <c r="A101" s="30">
        <v>92</v>
      </c>
      <c r="B101" s="30" t="s">
        <v>983</v>
      </c>
      <c r="C101" s="31" t="s">
        <v>1115</v>
      </c>
      <c r="D101" s="31" t="s">
        <v>1013</v>
      </c>
      <c r="E101" s="32">
        <f t="shared" si="18"/>
        <v>12161.29</v>
      </c>
      <c r="F101" s="33" t="s">
        <v>986</v>
      </c>
      <c r="G101" s="33" t="s">
        <v>987</v>
      </c>
      <c r="H101" s="108"/>
    </row>
    <row r="102" spans="1:8" s="28" customFormat="1" ht="38.25" customHeight="1" x14ac:dyDescent="0.25">
      <c r="A102" s="30">
        <v>93</v>
      </c>
      <c r="B102" s="30" t="s">
        <v>983</v>
      </c>
      <c r="C102" s="31" t="s">
        <v>1116</v>
      </c>
      <c r="D102" s="31" t="s">
        <v>1109</v>
      </c>
      <c r="E102" s="32">
        <f t="shared" si="18"/>
        <v>12161.29</v>
      </c>
      <c r="F102" s="33" t="s">
        <v>986</v>
      </c>
      <c r="G102" s="33" t="s">
        <v>987</v>
      </c>
      <c r="H102" s="108"/>
    </row>
    <row r="103" spans="1:8" s="28" customFormat="1" ht="38.25" customHeight="1" x14ac:dyDescent="0.25">
      <c r="A103" s="30">
        <v>94</v>
      </c>
      <c r="B103" s="30" t="s">
        <v>983</v>
      </c>
      <c r="C103" s="31" t="s">
        <v>1117</v>
      </c>
      <c r="D103" s="31" t="s">
        <v>1000</v>
      </c>
      <c r="E103" s="32">
        <f>9000+7838.71</f>
        <v>16838.71</v>
      </c>
      <c r="F103" s="33" t="s">
        <v>986</v>
      </c>
      <c r="G103" s="33" t="s">
        <v>987</v>
      </c>
      <c r="H103" s="108"/>
    </row>
    <row r="104" spans="1:8" s="28" customFormat="1" ht="38.25" customHeight="1" x14ac:dyDescent="0.25">
      <c r="A104" s="30">
        <v>95</v>
      </c>
      <c r="B104" s="30" t="s">
        <v>983</v>
      </c>
      <c r="C104" s="31" t="s">
        <v>1118</v>
      </c>
      <c r="D104" s="31" t="s">
        <v>1119</v>
      </c>
      <c r="E104" s="32">
        <f>8000+6967.74</f>
        <v>14967.74</v>
      </c>
      <c r="F104" s="33" t="s">
        <v>986</v>
      </c>
      <c r="G104" s="33" t="s">
        <v>987</v>
      </c>
      <c r="H104" s="108"/>
    </row>
    <row r="105" spans="1:8" s="28" customFormat="1" ht="38.25" customHeight="1" x14ac:dyDescent="0.25">
      <c r="A105" s="30">
        <v>96</v>
      </c>
      <c r="B105" s="30" t="s">
        <v>983</v>
      </c>
      <c r="C105" s="31" t="s">
        <v>1120</v>
      </c>
      <c r="D105" s="31" t="s">
        <v>1004</v>
      </c>
      <c r="E105" s="32">
        <f>9000+7838.71</f>
        <v>16838.71</v>
      </c>
      <c r="F105" s="33" t="s">
        <v>986</v>
      </c>
      <c r="G105" s="33" t="s">
        <v>987</v>
      </c>
      <c r="H105" s="108"/>
    </row>
    <row r="106" spans="1:8" s="28" customFormat="1" ht="38.25" customHeight="1" x14ac:dyDescent="0.25">
      <c r="A106" s="30">
        <v>97</v>
      </c>
      <c r="B106" s="30" t="s">
        <v>983</v>
      </c>
      <c r="C106" s="31" t="s">
        <v>1121</v>
      </c>
      <c r="D106" s="31" t="s">
        <v>1122</v>
      </c>
      <c r="E106" s="32">
        <f>10000+8709.68</f>
        <v>18709.68</v>
      </c>
      <c r="F106" s="33" t="s">
        <v>986</v>
      </c>
      <c r="G106" s="33" t="s">
        <v>987</v>
      </c>
      <c r="H106" s="108"/>
    </row>
    <row r="107" spans="1:8" s="28" customFormat="1" ht="38.25" customHeight="1" x14ac:dyDescent="0.25">
      <c r="A107" s="30">
        <v>98</v>
      </c>
      <c r="B107" s="30" t="s">
        <v>983</v>
      </c>
      <c r="C107" s="31" t="s">
        <v>1123</v>
      </c>
      <c r="D107" s="31" t="s">
        <v>1124</v>
      </c>
      <c r="E107" s="32">
        <f>6500+5661.29</f>
        <v>12161.29</v>
      </c>
      <c r="F107" s="33" t="s">
        <v>986</v>
      </c>
      <c r="G107" s="33" t="s">
        <v>987</v>
      </c>
      <c r="H107" s="108"/>
    </row>
    <row r="108" spans="1:8" s="28" customFormat="1" ht="38.25" customHeight="1" x14ac:dyDescent="0.25">
      <c r="A108" s="30">
        <v>99</v>
      </c>
      <c r="B108" s="30" t="s">
        <v>983</v>
      </c>
      <c r="C108" s="31" t="s">
        <v>1125</v>
      </c>
      <c r="D108" s="31" t="s">
        <v>1020</v>
      </c>
      <c r="E108" s="32">
        <f>8000+6967.74</f>
        <v>14967.74</v>
      </c>
      <c r="F108" s="33" t="s">
        <v>986</v>
      </c>
      <c r="G108" s="33" t="s">
        <v>987</v>
      </c>
      <c r="H108" s="108"/>
    </row>
    <row r="109" spans="1:8" s="28" customFormat="1" ht="38.25" customHeight="1" x14ac:dyDescent="0.25">
      <c r="A109" s="30">
        <v>100</v>
      </c>
      <c r="B109" s="30" t="s">
        <v>983</v>
      </c>
      <c r="C109" s="31" t="s">
        <v>1126</v>
      </c>
      <c r="D109" s="31" t="s">
        <v>1127</v>
      </c>
      <c r="E109" s="32">
        <f>10000+8709.68</f>
        <v>18709.68</v>
      </c>
      <c r="F109" s="33" t="s">
        <v>986</v>
      </c>
      <c r="G109" s="33" t="s">
        <v>987</v>
      </c>
      <c r="H109" s="108"/>
    </row>
    <row r="110" spans="1:8" s="28" customFormat="1" ht="38.25" customHeight="1" x14ac:dyDescent="0.25">
      <c r="A110" s="30">
        <v>101</v>
      </c>
      <c r="B110" s="30" t="s">
        <v>983</v>
      </c>
      <c r="C110" s="31" t="s">
        <v>1128</v>
      </c>
      <c r="D110" s="31" t="s">
        <v>1000</v>
      </c>
      <c r="E110" s="32">
        <f t="shared" ref="E110:E111" si="19">8000+6967.74</f>
        <v>14967.74</v>
      </c>
      <c r="F110" s="33" t="s">
        <v>986</v>
      </c>
      <c r="G110" s="33" t="s">
        <v>987</v>
      </c>
      <c r="H110" s="108"/>
    </row>
    <row r="111" spans="1:8" s="28" customFormat="1" ht="38.25" customHeight="1" x14ac:dyDescent="0.25">
      <c r="A111" s="30">
        <v>102</v>
      </c>
      <c r="B111" s="30" t="s">
        <v>983</v>
      </c>
      <c r="C111" s="31" t="s">
        <v>1129</v>
      </c>
      <c r="D111" s="31" t="s">
        <v>1020</v>
      </c>
      <c r="E111" s="32">
        <f t="shared" si="19"/>
        <v>14967.74</v>
      </c>
      <c r="F111" s="33" t="s">
        <v>986</v>
      </c>
      <c r="G111" s="33" t="s">
        <v>987</v>
      </c>
      <c r="H111" s="108"/>
    </row>
    <row r="112" spans="1:8" s="28" customFormat="1" ht="38.25" customHeight="1" x14ac:dyDescent="0.25">
      <c r="A112" s="30">
        <v>103</v>
      </c>
      <c r="B112" s="30" t="s">
        <v>983</v>
      </c>
      <c r="C112" s="31" t="s">
        <v>1130</v>
      </c>
      <c r="D112" s="31" t="s">
        <v>1020</v>
      </c>
      <c r="E112" s="32">
        <f>6500+5661.29</f>
        <v>12161.29</v>
      </c>
      <c r="F112" s="33" t="s">
        <v>986</v>
      </c>
      <c r="G112" s="33" t="s">
        <v>987</v>
      </c>
      <c r="H112" s="108"/>
    </row>
    <row r="113" spans="1:8" s="28" customFormat="1" ht="38.25" customHeight="1" x14ac:dyDescent="0.25">
      <c r="A113" s="30">
        <v>104</v>
      </c>
      <c r="B113" s="30" t="s">
        <v>983</v>
      </c>
      <c r="C113" s="31" t="s">
        <v>1131</v>
      </c>
      <c r="D113" s="31" t="s">
        <v>1013</v>
      </c>
      <c r="E113" s="32">
        <f t="shared" ref="E113:E114" si="20">7000+6096.77</f>
        <v>13096.77</v>
      </c>
      <c r="F113" s="33" t="s">
        <v>986</v>
      </c>
      <c r="G113" s="33" t="s">
        <v>987</v>
      </c>
      <c r="H113" s="108"/>
    </row>
    <row r="114" spans="1:8" s="28" customFormat="1" ht="38.25" customHeight="1" x14ac:dyDescent="0.25">
      <c r="A114" s="30">
        <v>105</v>
      </c>
      <c r="B114" s="30" t="s">
        <v>983</v>
      </c>
      <c r="C114" s="31" t="s">
        <v>1132</v>
      </c>
      <c r="D114" s="31" t="s">
        <v>1013</v>
      </c>
      <c r="E114" s="32">
        <f t="shared" si="20"/>
        <v>13096.77</v>
      </c>
      <c r="F114" s="33" t="s">
        <v>986</v>
      </c>
      <c r="G114" s="33" t="s">
        <v>987</v>
      </c>
      <c r="H114" s="108"/>
    </row>
    <row r="115" spans="1:8" s="28" customFormat="1" ht="38.25" customHeight="1" x14ac:dyDescent="0.25">
      <c r="A115" s="30">
        <v>106</v>
      </c>
      <c r="B115" s="30" t="s">
        <v>983</v>
      </c>
      <c r="C115" s="31" t="s">
        <v>1133</v>
      </c>
      <c r="D115" s="31" t="s">
        <v>1010</v>
      </c>
      <c r="E115" s="32">
        <f>8000+6967.74</f>
        <v>14967.74</v>
      </c>
      <c r="F115" s="33" t="s">
        <v>986</v>
      </c>
      <c r="G115" s="33" t="s">
        <v>987</v>
      </c>
      <c r="H115" s="108"/>
    </row>
    <row r="116" spans="1:8" s="28" customFormat="1" ht="38.25" customHeight="1" x14ac:dyDescent="0.25">
      <c r="A116" s="30">
        <v>107</v>
      </c>
      <c r="B116" s="30" t="s">
        <v>983</v>
      </c>
      <c r="C116" s="31" t="s">
        <v>1134</v>
      </c>
      <c r="D116" s="31" t="s">
        <v>1109</v>
      </c>
      <c r="E116" s="32">
        <f>6500+5661.29</f>
        <v>12161.29</v>
      </c>
      <c r="F116" s="33" t="s">
        <v>986</v>
      </c>
      <c r="G116" s="33" t="s">
        <v>987</v>
      </c>
      <c r="H116" s="108">
        <v>1118</v>
      </c>
    </row>
    <row r="117" spans="1:8" s="28" customFormat="1" ht="38.25" customHeight="1" x14ac:dyDescent="0.25">
      <c r="A117" s="30">
        <v>108</v>
      </c>
      <c r="B117" s="30" t="s">
        <v>983</v>
      </c>
      <c r="C117" s="31" t="s">
        <v>1135</v>
      </c>
      <c r="D117" s="31" t="s">
        <v>1136</v>
      </c>
      <c r="E117" s="32">
        <f>7000+6096.77</f>
        <v>13096.77</v>
      </c>
      <c r="F117" s="33" t="s">
        <v>986</v>
      </c>
      <c r="G117" s="33" t="s">
        <v>987</v>
      </c>
      <c r="H117" s="108"/>
    </row>
    <row r="118" spans="1:8" s="28" customFormat="1" ht="38.25" customHeight="1" x14ac:dyDescent="0.25">
      <c r="A118" s="30">
        <v>109</v>
      </c>
      <c r="B118" s="30" t="s">
        <v>983</v>
      </c>
      <c r="C118" s="31" t="s">
        <v>1137</v>
      </c>
      <c r="D118" s="31" t="s">
        <v>1078</v>
      </c>
      <c r="E118" s="32">
        <f t="shared" ref="E118:E119" si="21">8000+6967.74</f>
        <v>14967.74</v>
      </c>
      <c r="F118" s="33" t="s">
        <v>986</v>
      </c>
      <c r="G118" s="33" t="s">
        <v>987</v>
      </c>
      <c r="H118" s="108"/>
    </row>
    <row r="119" spans="1:8" s="28" customFormat="1" ht="38.25" customHeight="1" x14ac:dyDescent="0.25">
      <c r="A119" s="30">
        <v>110</v>
      </c>
      <c r="B119" s="30" t="s">
        <v>983</v>
      </c>
      <c r="C119" s="31" t="s">
        <v>1138</v>
      </c>
      <c r="D119" s="31" t="s">
        <v>1044</v>
      </c>
      <c r="E119" s="32">
        <f t="shared" si="21"/>
        <v>14967.74</v>
      </c>
      <c r="F119" s="33" t="s">
        <v>986</v>
      </c>
      <c r="G119" s="33" t="s">
        <v>987</v>
      </c>
      <c r="H119" s="108"/>
    </row>
    <row r="120" spans="1:8" s="28" customFormat="1" ht="38.25" customHeight="1" x14ac:dyDescent="0.25">
      <c r="A120" s="30">
        <v>111</v>
      </c>
      <c r="B120" s="30" t="s">
        <v>983</v>
      </c>
      <c r="C120" s="31" t="s">
        <v>1139</v>
      </c>
      <c r="D120" s="31" t="s">
        <v>1136</v>
      </c>
      <c r="E120" s="32">
        <f>7000+6096.77</f>
        <v>13096.77</v>
      </c>
      <c r="F120" s="33" t="s">
        <v>986</v>
      </c>
      <c r="G120" s="33" t="s">
        <v>987</v>
      </c>
      <c r="H120" s="108">
        <v>1005</v>
      </c>
    </row>
    <row r="121" spans="1:8" s="28" customFormat="1" ht="38.25" customHeight="1" x14ac:dyDescent="0.25">
      <c r="A121" s="30">
        <v>112</v>
      </c>
      <c r="B121" s="30" t="s">
        <v>983</v>
      </c>
      <c r="C121" s="31" t="s">
        <v>1140</v>
      </c>
      <c r="D121" s="31" t="s">
        <v>1013</v>
      </c>
      <c r="E121" s="32">
        <f>8000+6967.74</f>
        <v>14967.74</v>
      </c>
      <c r="F121" s="33" t="s">
        <v>986</v>
      </c>
      <c r="G121" s="33" t="s">
        <v>987</v>
      </c>
      <c r="H121" s="108"/>
    </row>
    <row r="122" spans="1:8" s="28" customFormat="1" ht="38.25" customHeight="1" x14ac:dyDescent="0.25">
      <c r="A122" s="30">
        <v>113</v>
      </c>
      <c r="B122" s="30" t="s">
        <v>983</v>
      </c>
      <c r="C122" s="31" t="s">
        <v>1141</v>
      </c>
      <c r="D122" s="31" t="s">
        <v>1013</v>
      </c>
      <c r="E122" s="32">
        <f>6500+5661.29</f>
        <v>12161.29</v>
      </c>
      <c r="F122" s="33" t="s">
        <v>986</v>
      </c>
      <c r="G122" s="33" t="s">
        <v>987</v>
      </c>
      <c r="H122" s="108">
        <v>1005</v>
      </c>
    </row>
    <row r="123" spans="1:8" s="28" customFormat="1" ht="38.25" customHeight="1" x14ac:dyDescent="0.25">
      <c r="A123" s="30">
        <v>114</v>
      </c>
      <c r="B123" s="30" t="s">
        <v>983</v>
      </c>
      <c r="C123" s="31" t="s">
        <v>1142</v>
      </c>
      <c r="D123" s="31" t="s">
        <v>1143</v>
      </c>
      <c r="E123" s="32">
        <f>9000+7838.71</f>
        <v>16838.71</v>
      </c>
      <c r="F123" s="33" t="s">
        <v>986</v>
      </c>
      <c r="G123" s="33" t="s">
        <v>987</v>
      </c>
      <c r="H123" s="108"/>
    </row>
    <row r="124" spans="1:8" s="28" customFormat="1" ht="38.25" customHeight="1" x14ac:dyDescent="0.25">
      <c r="A124" s="30">
        <v>115</v>
      </c>
      <c r="B124" s="30" t="s">
        <v>983</v>
      </c>
      <c r="C124" s="31" t="s">
        <v>1144</v>
      </c>
      <c r="D124" s="31" t="s">
        <v>1020</v>
      </c>
      <c r="E124" s="32">
        <f t="shared" ref="E124:E125" si="22">6500+5661.29</f>
        <v>12161.29</v>
      </c>
      <c r="F124" s="33" t="s">
        <v>986</v>
      </c>
      <c r="G124" s="33" t="s">
        <v>987</v>
      </c>
      <c r="H124" s="108"/>
    </row>
    <row r="125" spans="1:8" s="28" customFormat="1" ht="38.25" customHeight="1" x14ac:dyDescent="0.25">
      <c r="A125" s="30">
        <v>116</v>
      </c>
      <c r="B125" s="30" t="s">
        <v>983</v>
      </c>
      <c r="C125" s="31" t="s">
        <v>1145</v>
      </c>
      <c r="D125" s="31" t="s">
        <v>1146</v>
      </c>
      <c r="E125" s="32">
        <f t="shared" si="22"/>
        <v>12161.29</v>
      </c>
      <c r="F125" s="33" t="s">
        <v>986</v>
      </c>
      <c r="G125" s="33" t="s">
        <v>987</v>
      </c>
      <c r="H125" s="108"/>
    </row>
    <row r="126" spans="1:8" s="28" customFormat="1" ht="38.25" customHeight="1" x14ac:dyDescent="0.25">
      <c r="A126" s="30">
        <v>117</v>
      </c>
      <c r="B126" s="30" t="s">
        <v>983</v>
      </c>
      <c r="C126" s="31" t="s">
        <v>1147</v>
      </c>
      <c r="D126" s="31" t="s">
        <v>1016</v>
      </c>
      <c r="E126" s="32">
        <f>9000+7838.71</f>
        <v>16838.71</v>
      </c>
      <c r="F126" s="33" t="s">
        <v>986</v>
      </c>
      <c r="G126" s="33" t="s">
        <v>987</v>
      </c>
      <c r="H126" s="108"/>
    </row>
    <row r="127" spans="1:8" s="28" customFormat="1" ht="38.25" customHeight="1" x14ac:dyDescent="0.25">
      <c r="A127" s="30">
        <v>118</v>
      </c>
      <c r="B127" s="30" t="s">
        <v>983</v>
      </c>
      <c r="C127" s="31" t="s">
        <v>1148</v>
      </c>
      <c r="D127" s="31" t="s">
        <v>1149</v>
      </c>
      <c r="E127" s="32">
        <f>6500+5661.29</f>
        <v>12161.29</v>
      </c>
      <c r="F127" s="33" t="s">
        <v>986</v>
      </c>
      <c r="G127" s="33" t="s">
        <v>987</v>
      </c>
      <c r="H127" s="108"/>
    </row>
    <row r="128" spans="1:8" s="28" customFormat="1" ht="38.25" customHeight="1" x14ac:dyDescent="0.25">
      <c r="A128" s="30">
        <v>119</v>
      </c>
      <c r="B128" s="30" t="s">
        <v>983</v>
      </c>
      <c r="C128" s="31" t="s">
        <v>1150</v>
      </c>
      <c r="D128" s="31" t="s">
        <v>1000</v>
      </c>
      <c r="E128" s="32">
        <f>10000+8709.68</f>
        <v>18709.68</v>
      </c>
      <c r="F128" s="33" t="s">
        <v>986</v>
      </c>
      <c r="G128" s="33" t="s">
        <v>987</v>
      </c>
      <c r="H128" s="108"/>
    </row>
    <row r="129" spans="1:8" s="28" customFormat="1" ht="38.25" customHeight="1" x14ac:dyDescent="0.25">
      <c r="A129" s="30">
        <v>120</v>
      </c>
      <c r="B129" s="30" t="s">
        <v>983</v>
      </c>
      <c r="C129" s="31" t="s">
        <v>1151</v>
      </c>
      <c r="D129" s="31" t="s">
        <v>1078</v>
      </c>
      <c r="E129" s="32">
        <f>7000+6096.77</f>
        <v>13096.77</v>
      </c>
      <c r="F129" s="33" t="s">
        <v>986</v>
      </c>
      <c r="G129" s="33" t="s">
        <v>987</v>
      </c>
      <c r="H129" s="108"/>
    </row>
    <row r="130" spans="1:8" s="28" customFormat="1" ht="38.25" customHeight="1" x14ac:dyDescent="0.25">
      <c r="A130" s="30">
        <v>121</v>
      </c>
      <c r="B130" s="30" t="s">
        <v>983</v>
      </c>
      <c r="C130" s="31" t="s">
        <v>1152</v>
      </c>
      <c r="D130" s="31" t="s">
        <v>1100</v>
      </c>
      <c r="E130" s="32">
        <f t="shared" ref="E130:E131" si="23">10000+8709.68</f>
        <v>18709.68</v>
      </c>
      <c r="F130" s="33" t="s">
        <v>986</v>
      </c>
      <c r="G130" s="33" t="s">
        <v>987</v>
      </c>
      <c r="H130" s="108"/>
    </row>
    <row r="131" spans="1:8" s="28" customFormat="1" ht="38.25" customHeight="1" x14ac:dyDescent="0.25">
      <c r="A131" s="30">
        <v>122</v>
      </c>
      <c r="B131" s="30" t="s">
        <v>983</v>
      </c>
      <c r="C131" s="31" t="s">
        <v>1153</v>
      </c>
      <c r="D131" s="31" t="s">
        <v>1000</v>
      </c>
      <c r="E131" s="32">
        <f t="shared" si="23"/>
        <v>18709.68</v>
      </c>
      <c r="F131" s="33" t="s">
        <v>986</v>
      </c>
      <c r="G131" s="33" t="s">
        <v>987</v>
      </c>
      <c r="H131" s="108"/>
    </row>
    <row r="132" spans="1:8" s="28" customFormat="1" ht="38.25" customHeight="1" x14ac:dyDescent="0.25">
      <c r="A132" s="30">
        <v>123</v>
      </c>
      <c r="B132" s="30" t="s">
        <v>983</v>
      </c>
      <c r="C132" s="31" t="s">
        <v>1154</v>
      </c>
      <c r="D132" s="31" t="s">
        <v>1020</v>
      </c>
      <c r="E132" s="32">
        <f>6500+5661.29</f>
        <v>12161.29</v>
      </c>
      <c r="F132" s="33" t="s">
        <v>986</v>
      </c>
      <c r="G132" s="33" t="s">
        <v>987</v>
      </c>
      <c r="H132" s="108"/>
    </row>
    <row r="133" spans="1:8" s="28" customFormat="1" ht="38.25" customHeight="1" x14ac:dyDescent="0.25">
      <c r="A133" s="30">
        <v>124</v>
      </c>
      <c r="B133" s="30" t="s">
        <v>983</v>
      </c>
      <c r="C133" s="31" t="s">
        <v>1155</v>
      </c>
      <c r="D133" s="31" t="s">
        <v>1020</v>
      </c>
      <c r="E133" s="32">
        <f>7000+6096.77</f>
        <v>13096.77</v>
      </c>
      <c r="F133" s="33" t="s">
        <v>986</v>
      </c>
      <c r="G133" s="33" t="s">
        <v>987</v>
      </c>
      <c r="H133" s="108"/>
    </row>
    <row r="134" spans="1:8" s="28" customFormat="1" ht="38.25" customHeight="1" x14ac:dyDescent="0.25">
      <c r="A134" s="30">
        <v>125</v>
      </c>
      <c r="B134" s="30" t="s">
        <v>983</v>
      </c>
      <c r="C134" s="31" t="s">
        <v>1156</v>
      </c>
      <c r="D134" s="31" t="s">
        <v>1078</v>
      </c>
      <c r="E134" s="32">
        <f>6500+5661.29</f>
        <v>12161.29</v>
      </c>
      <c r="F134" s="33" t="s">
        <v>986</v>
      </c>
      <c r="G134" s="33" t="s">
        <v>987</v>
      </c>
      <c r="H134" s="108"/>
    </row>
    <row r="135" spans="1:8" s="28" customFormat="1" ht="38.25" customHeight="1" x14ac:dyDescent="0.25">
      <c r="A135" s="30">
        <v>126</v>
      </c>
      <c r="B135" s="30" t="s">
        <v>983</v>
      </c>
      <c r="C135" s="31" t="s">
        <v>1157</v>
      </c>
      <c r="D135" s="31" t="s">
        <v>1051</v>
      </c>
      <c r="E135" s="32">
        <f>12000+10451.61</f>
        <v>22451.61</v>
      </c>
      <c r="F135" s="33" t="s">
        <v>986</v>
      </c>
      <c r="G135" s="33" t="s">
        <v>987</v>
      </c>
      <c r="H135" s="108"/>
    </row>
    <row r="136" spans="1:8" s="28" customFormat="1" ht="38.25" customHeight="1" x14ac:dyDescent="0.25">
      <c r="A136" s="30">
        <v>127</v>
      </c>
      <c r="B136" s="30" t="s">
        <v>983</v>
      </c>
      <c r="C136" s="31" t="s">
        <v>1158</v>
      </c>
      <c r="D136" s="31" t="s">
        <v>1159</v>
      </c>
      <c r="E136" s="32">
        <f t="shared" ref="E136:E138" si="24">10000+8709.68</f>
        <v>18709.68</v>
      </c>
      <c r="F136" s="33" t="s">
        <v>986</v>
      </c>
      <c r="G136" s="33" t="s">
        <v>987</v>
      </c>
      <c r="H136" s="108"/>
    </row>
    <row r="137" spans="1:8" s="28" customFormat="1" ht="38.25" customHeight="1" x14ac:dyDescent="0.25">
      <c r="A137" s="30">
        <v>128</v>
      </c>
      <c r="B137" s="30" t="s">
        <v>983</v>
      </c>
      <c r="C137" s="31" t="s">
        <v>1160</v>
      </c>
      <c r="D137" s="31" t="s">
        <v>1086</v>
      </c>
      <c r="E137" s="32">
        <f t="shared" si="24"/>
        <v>18709.68</v>
      </c>
      <c r="F137" s="33" t="s">
        <v>986</v>
      </c>
      <c r="G137" s="33" t="s">
        <v>987</v>
      </c>
      <c r="H137" s="108"/>
    </row>
    <row r="138" spans="1:8" s="28" customFormat="1" ht="38.25" customHeight="1" x14ac:dyDescent="0.25">
      <c r="A138" s="30">
        <v>129</v>
      </c>
      <c r="B138" s="30" t="s">
        <v>983</v>
      </c>
      <c r="C138" s="31" t="s">
        <v>1161</v>
      </c>
      <c r="D138" s="31" t="s">
        <v>1000</v>
      </c>
      <c r="E138" s="32">
        <f t="shared" si="24"/>
        <v>18709.68</v>
      </c>
      <c r="F138" s="33" t="s">
        <v>986</v>
      </c>
      <c r="G138" s="33" t="s">
        <v>987</v>
      </c>
      <c r="H138" s="108"/>
    </row>
    <row r="139" spans="1:8" s="28" customFormat="1" ht="38.25" customHeight="1" x14ac:dyDescent="0.25">
      <c r="A139" s="30">
        <v>130</v>
      </c>
      <c r="B139" s="30" t="s">
        <v>983</v>
      </c>
      <c r="C139" s="31" t="s">
        <v>1162</v>
      </c>
      <c r="D139" s="31" t="s">
        <v>1000</v>
      </c>
      <c r="E139" s="32">
        <f>9000+7838.71</f>
        <v>16838.71</v>
      </c>
      <c r="F139" s="33" t="s">
        <v>986</v>
      </c>
      <c r="G139" s="33" t="s">
        <v>987</v>
      </c>
      <c r="H139" s="108"/>
    </row>
    <row r="140" spans="1:8" s="28" customFormat="1" ht="38.25" customHeight="1" x14ac:dyDescent="0.25">
      <c r="A140" s="30">
        <v>131</v>
      </c>
      <c r="B140" s="30" t="s">
        <v>983</v>
      </c>
      <c r="C140" s="31" t="s">
        <v>1163</v>
      </c>
      <c r="D140" s="31" t="s">
        <v>1000</v>
      </c>
      <c r="E140" s="32">
        <f t="shared" ref="E140:E141" si="25">10000+8709.68</f>
        <v>18709.68</v>
      </c>
      <c r="F140" s="33" t="s">
        <v>986</v>
      </c>
      <c r="G140" s="33" t="s">
        <v>987</v>
      </c>
      <c r="H140" s="108"/>
    </row>
    <row r="141" spans="1:8" s="28" customFormat="1" ht="38.25" customHeight="1" x14ac:dyDescent="0.25">
      <c r="A141" s="30">
        <v>132</v>
      </c>
      <c r="B141" s="30" t="s">
        <v>983</v>
      </c>
      <c r="C141" s="31" t="s">
        <v>1164</v>
      </c>
      <c r="D141" s="31" t="s">
        <v>1100</v>
      </c>
      <c r="E141" s="32">
        <f t="shared" si="25"/>
        <v>18709.68</v>
      </c>
      <c r="F141" s="33" t="s">
        <v>986</v>
      </c>
      <c r="G141" s="33" t="s">
        <v>987</v>
      </c>
      <c r="H141" s="108"/>
    </row>
    <row r="142" spans="1:8" s="28" customFormat="1" ht="38.25" customHeight="1" x14ac:dyDescent="0.25">
      <c r="A142" s="30">
        <v>133</v>
      </c>
      <c r="B142" s="30" t="s">
        <v>983</v>
      </c>
      <c r="C142" s="31" t="s">
        <v>1165</v>
      </c>
      <c r="D142" s="31" t="s">
        <v>993</v>
      </c>
      <c r="E142" s="32">
        <f>7000+6096.77</f>
        <v>13096.77</v>
      </c>
      <c r="F142" s="33" t="s">
        <v>986</v>
      </c>
      <c r="G142" s="33" t="s">
        <v>987</v>
      </c>
      <c r="H142" s="108"/>
    </row>
    <row r="143" spans="1:8" s="28" customFormat="1" ht="38.25" customHeight="1" x14ac:dyDescent="0.25">
      <c r="A143" s="30">
        <v>134</v>
      </c>
      <c r="B143" s="30" t="s">
        <v>983</v>
      </c>
      <c r="C143" s="31" t="s">
        <v>1166</v>
      </c>
      <c r="D143" s="31" t="s">
        <v>1020</v>
      </c>
      <c r="E143" s="32">
        <f>6500+5661.29</f>
        <v>12161.29</v>
      </c>
      <c r="F143" s="33" t="s">
        <v>986</v>
      </c>
      <c r="G143" s="33" t="s">
        <v>987</v>
      </c>
      <c r="H143" s="108"/>
    </row>
    <row r="144" spans="1:8" s="28" customFormat="1" ht="38.25" customHeight="1" x14ac:dyDescent="0.25">
      <c r="A144" s="30">
        <v>135</v>
      </c>
      <c r="B144" s="30" t="s">
        <v>983</v>
      </c>
      <c r="C144" s="31" t="s">
        <v>1167</v>
      </c>
      <c r="D144" s="31" t="s">
        <v>1020</v>
      </c>
      <c r="E144" s="32">
        <f>6000+5225.81</f>
        <v>11225.810000000001</v>
      </c>
      <c r="F144" s="33" t="s">
        <v>986</v>
      </c>
      <c r="G144" s="33" t="s">
        <v>987</v>
      </c>
      <c r="H144" s="108"/>
    </row>
    <row r="145" spans="1:8" s="28" customFormat="1" ht="38.25" customHeight="1" x14ac:dyDescent="0.25">
      <c r="A145" s="30">
        <v>136</v>
      </c>
      <c r="B145" s="30" t="s">
        <v>983</v>
      </c>
      <c r="C145" s="31" t="s">
        <v>1168</v>
      </c>
      <c r="D145" s="31" t="s">
        <v>1091</v>
      </c>
      <c r="E145" s="32">
        <f>6500+5661.29</f>
        <v>12161.29</v>
      </c>
      <c r="F145" s="33" t="s">
        <v>986</v>
      </c>
      <c r="G145" s="33" t="s">
        <v>987</v>
      </c>
      <c r="H145" s="108"/>
    </row>
    <row r="146" spans="1:8" s="28" customFormat="1" ht="38.25" customHeight="1" x14ac:dyDescent="0.25">
      <c r="A146" s="30">
        <v>137</v>
      </c>
      <c r="B146" s="30" t="s">
        <v>983</v>
      </c>
      <c r="C146" s="31" t="s">
        <v>1169</v>
      </c>
      <c r="D146" s="31" t="s">
        <v>985</v>
      </c>
      <c r="E146" s="32">
        <f t="shared" ref="E146:E147" si="26">8000+6967.74</f>
        <v>14967.74</v>
      </c>
      <c r="F146" s="33" t="s">
        <v>986</v>
      </c>
      <c r="G146" s="33" t="s">
        <v>987</v>
      </c>
      <c r="H146" s="108"/>
    </row>
    <row r="147" spans="1:8" s="28" customFormat="1" ht="38.25" customHeight="1" x14ac:dyDescent="0.25">
      <c r="A147" s="30">
        <v>138</v>
      </c>
      <c r="B147" s="30" t="s">
        <v>983</v>
      </c>
      <c r="C147" s="31" t="s">
        <v>1170</v>
      </c>
      <c r="D147" s="31" t="s">
        <v>1136</v>
      </c>
      <c r="E147" s="32">
        <f t="shared" si="26"/>
        <v>14967.74</v>
      </c>
      <c r="F147" s="33" t="s">
        <v>986</v>
      </c>
      <c r="G147" s="33" t="s">
        <v>987</v>
      </c>
      <c r="H147" s="108"/>
    </row>
    <row r="148" spans="1:8" s="28" customFormat="1" ht="38.25" customHeight="1" x14ac:dyDescent="0.25">
      <c r="A148" s="30">
        <v>139</v>
      </c>
      <c r="B148" s="30" t="s">
        <v>983</v>
      </c>
      <c r="C148" s="31" t="s">
        <v>1171</v>
      </c>
      <c r="D148" s="31" t="s">
        <v>1051</v>
      </c>
      <c r="E148" s="32">
        <f>12000+10451.61</f>
        <v>22451.61</v>
      </c>
      <c r="F148" s="33" t="s">
        <v>986</v>
      </c>
      <c r="G148" s="33" t="s">
        <v>987</v>
      </c>
      <c r="H148" s="108"/>
    </row>
    <row r="149" spans="1:8" s="28" customFormat="1" ht="38.25" customHeight="1" x14ac:dyDescent="0.25">
      <c r="A149" s="30">
        <v>140</v>
      </c>
      <c r="B149" s="30" t="s">
        <v>983</v>
      </c>
      <c r="C149" s="31" t="s">
        <v>1172</v>
      </c>
      <c r="D149" s="31" t="s">
        <v>1076</v>
      </c>
      <c r="E149" s="32">
        <f>10000+8709.68</f>
        <v>18709.68</v>
      </c>
      <c r="F149" s="33" t="s">
        <v>986</v>
      </c>
      <c r="G149" s="33" t="s">
        <v>987</v>
      </c>
      <c r="H149" s="108"/>
    </row>
    <row r="150" spans="1:8" s="28" customFormat="1" ht="38.25" customHeight="1" x14ac:dyDescent="0.25">
      <c r="A150" s="30">
        <v>141</v>
      </c>
      <c r="B150" s="30" t="s">
        <v>983</v>
      </c>
      <c r="C150" s="31" t="s">
        <v>1173</v>
      </c>
      <c r="D150" s="31" t="s">
        <v>1020</v>
      </c>
      <c r="E150" s="32">
        <f>8000+6967.74</f>
        <v>14967.74</v>
      </c>
      <c r="F150" s="33" t="s">
        <v>986</v>
      </c>
      <c r="G150" s="33" t="s">
        <v>987</v>
      </c>
      <c r="H150" s="108"/>
    </row>
    <row r="151" spans="1:8" s="28" customFormat="1" ht="38.25" customHeight="1" x14ac:dyDescent="0.25">
      <c r="A151" s="30">
        <v>142</v>
      </c>
      <c r="B151" s="30" t="s">
        <v>983</v>
      </c>
      <c r="C151" s="31" t="s">
        <v>1174</v>
      </c>
      <c r="D151" s="31" t="s">
        <v>985</v>
      </c>
      <c r="E151" s="32">
        <f>6500+5661.29</f>
        <v>12161.29</v>
      </c>
      <c r="F151" s="33" t="s">
        <v>986</v>
      </c>
      <c r="G151" s="33" t="s">
        <v>987</v>
      </c>
      <c r="H151" s="108"/>
    </row>
    <row r="152" spans="1:8" s="28" customFormat="1" ht="38.25" customHeight="1" x14ac:dyDescent="0.25">
      <c r="A152" s="30">
        <v>143</v>
      </c>
      <c r="B152" s="30" t="s">
        <v>983</v>
      </c>
      <c r="C152" s="31" t="s">
        <v>1175</v>
      </c>
      <c r="D152" s="31" t="s">
        <v>1020</v>
      </c>
      <c r="E152" s="32">
        <f>7000+6096.77</f>
        <v>13096.77</v>
      </c>
      <c r="F152" s="33" t="s">
        <v>986</v>
      </c>
      <c r="G152" s="33" t="s">
        <v>987</v>
      </c>
      <c r="H152" s="108"/>
    </row>
    <row r="153" spans="1:8" s="28" customFormat="1" ht="38.25" customHeight="1" x14ac:dyDescent="0.25">
      <c r="A153" s="30">
        <v>144</v>
      </c>
      <c r="B153" s="30" t="s">
        <v>983</v>
      </c>
      <c r="C153" s="31" t="s">
        <v>1176</v>
      </c>
      <c r="D153" s="31" t="s">
        <v>1020</v>
      </c>
      <c r="E153" s="32">
        <f t="shared" ref="E153:E154" si="27">6500+5661.29</f>
        <v>12161.29</v>
      </c>
      <c r="F153" s="33" t="s">
        <v>986</v>
      </c>
      <c r="G153" s="33" t="s">
        <v>987</v>
      </c>
      <c r="H153" s="108"/>
    </row>
    <row r="154" spans="1:8" s="28" customFormat="1" ht="38.25" customHeight="1" x14ac:dyDescent="0.25">
      <c r="A154" s="30">
        <v>145</v>
      </c>
      <c r="B154" s="30" t="s">
        <v>983</v>
      </c>
      <c r="C154" s="31" t="s">
        <v>1177</v>
      </c>
      <c r="D154" s="31" t="s">
        <v>1020</v>
      </c>
      <c r="E154" s="32">
        <f t="shared" si="27"/>
        <v>12161.29</v>
      </c>
      <c r="F154" s="33" t="s">
        <v>986</v>
      </c>
      <c r="G154" s="33" t="s">
        <v>987</v>
      </c>
      <c r="H154" s="108"/>
    </row>
    <row r="155" spans="1:8" s="28" customFormat="1" ht="38.25" customHeight="1" x14ac:dyDescent="0.25">
      <c r="A155" s="30">
        <v>146</v>
      </c>
      <c r="B155" s="30" t="s">
        <v>983</v>
      </c>
      <c r="C155" s="31" t="s">
        <v>1178</v>
      </c>
      <c r="D155" s="31" t="s">
        <v>1016</v>
      </c>
      <c r="E155" s="32">
        <f>9000+7838.71</f>
        <v>16838.71</v>
      </c>
      <c r="F155" s="33" t="s">
        <v>986</v>
      </c>
      <c r="G155" s="33" t="s">
        <v>987</v>
      </c>
      <c r="H155" s="108"/>
    </row>
    <row r="156" spans="1:8" s="28" customFormat="1" ht="38.25" customHeight="1" x14ac:dyDescent="0.25">
      <c r="A156" s="30">
        <v>147</v>
      </c>
      <c r="B156" s="30" t="s">
        <v>983</v>
      </c>
      <c r="C156" s="31" t="s">
        <v>1179</v>
      </c>
      <c r="D156" s="31" t="s">
        <v>1078</v>
      </c>
      <c r="E156" s="32">
        <f t="shared" ref="E156:E157" si="28">6500+5661.29</f>
        <v>12161.29</v>
      </c>
      <c r="F156" s="33" t="s">
        <v>986</v>
      </c>
      <c r="G156" s="33" t="s">
        <v>987</v>
      </c>
      <c r="H156" s="108"/>
    </row>
    <row r="157" spans="1:8" s="28" customFormat="1" ht="38.25" customHeight="1" x14ac:dyDescent="0.25">
      <c r="A157" s="30">
        <v>148</v>
      </c>
      <c r="B157" s="30" t="s">
        <v>983</v>
      </c>
      <c r="C157" s="31" t="s">
        <v>1180</v>
      </c>
      <c r="D157" s="31" t="s">
        <v>1020</v>
      </c>
      <c r="E157" s="32">
        <f t="shared" si="28"/>
        <v>12161.29</v>
      </c>
      <c r="F157" s="33" t="s">
        <v>986</v>
      </c>
      <c r="G157" s="33" t="s">
        <v>987</v>
      </c>
      <c r="H157" s="108"/>
    </row>
    <row r="158" spans="1:8" s="28" customFormat="1" ht="38.25" customHeight="1" x14ac:dyDescent="0.25">
      <c r="A158" s="30">
        <v>149</v>
      </c>
      <c r="B158" s="30" t="s">
        <v>983</v>
      </c>
      <c r="C158" s="31" t="s">
        <v>1181</v>
      </c>
      <c r="D158" s="31" t="s">
        <v>1100</v>
      </c>
      <c r="E158" s="32">
        <f>9000+7838.71</f>
        <v>16838.71</v>
      </c>
      <c r="F158" s="33" t="s">
        <v>986</v>
      </c>
      <c r="G158" s="33" t="s">
        <v>987</v>
      </c>
      <c r="H158" s="108"/>
    </row>
    <row r="159" spans="1:8" s="28" customFormat="1" ht="38.25" customHeight="1" x14ac:dyDescent="0.25">
      <c r="A159" s="30">
        <v>150</v>
      </c>
      <c r="B159" s="30" t="s">
        <v>983</v>
      </c>
      <c r="C159" s="31" t="s">
        <v>1182</v>
      </c>
      <c r="D159" s="31" t="s">
        <v>1078</v>
      </c>
      <c r="E159" s="32">
        <f t="shared" ref="E159:E160" si="29">6500+5661.29</f>
        <v>12161.29</v>
      </c>
      <c r="F159" s="33" t="s">
        <v>986</v>
      </c>
      <c r="G159" s="33" t="s">
        <v>987</v>
      </c>
      <c r="H159" s="108"/>
    </row>
    <row r="160" spans="1:8" s="28" customFormat="1" ht="38.25" customHeight="1" x14ac:dyDescent="0.25">
      <c r="A160" s="30">
        <v>151</v>
      </c>
      <c r="B160" s="30" t="s">
        <v>983</v>
      </c>
      <c r="C160" s="31" t="s">
        <v>1183</v>
      </c>
      <c r="D160" s="31" t="s">
        <v>1149</v>
      </c>
      <c r="E160" s="32">
        <f t="shared" si="29"/>
        <v>12161.29</v>
      </c>
      <c r="F160" s="33" t="s">
        <v>986</v>
      </c>
      <c r="G160" s="33" t="s">
        <v>987</v>
      </c>
      <c r="H160" s="108"/>
    </row>
    <row r="161" spans="1:8" s="28" customFormat="1" ht="38.25" customHeight="1" x14ac:dyDescent="0.25">
      <c r="A161" s="30">
        <v>152</v>
      </c>
      <c r="B161" s="30" t="s">
        <v>983</v>
      </c>
      <c r="C161" s="31" t="s">
        <v>1184</v>
      </c>
      <c r="D161" s="31" t="s">
        <v>1000</v>
      </c>
      <c r="E161" s="32">
        <f>11000+9580.65</f>
        <v>20580.650000000001</v>
      </c>
      <c r="F161" s="33" t="s">
        <v>986</v>
      </c>
      <c r="G161" s="33" t="s">
        <v>987</v>
      </c>
      <c r="H161" s="108"/>
    </row>
    <row r="162" spans="1:8" s="28" customFormat="1" ht="38.25" customHeight="1" x14ac:dyDescent="0.25">
      <c r="A162" s="30">
        <v>153</v>
      </c>
      <c r="B162" s="30" t="s">
        <v>983</v>
      </c>
      <c r="C162" s="31" t="s">
        <v>1185</v>
      </c>
      <c r="D162" s="31" t="s">
        <v>1051</v>
      </c>
      <c r="E162" s="32">
        <f>12000+10451.61</f>
        <v>22451.61</v>
      </c>
      <c r="F162" s="33" t="s">
        <v>986</v>
      </c>
      <c r="G162" s="33" t="s">
        <v>987</v>
      </c>
      <c r="H162" s="108"/>
    </row>
    <row r="163" spans="1:8" s="28" customFormat="1" ht="38.25" customHeight="1" x14ac:dyDescent="0.25">
      <c r="A163" s="30">
        <v>154</v>
      </c>
      <c r="B163" s="30" t="s">
        <v>983</v>
      </c>
      <c r="C163" s="31" t="s">
        <v>1186</v>
      </c>
      <c r="D163" s="31" t="s">
        <v>1136</v>
      </c>
      <c r="E163" s="32">
        <f>6500+5661.29</f>
        <v>12161.29</v>
      </c>
      <c r="F163" s="33" t="s">
        <v>986</v>
      </c>
      <c r="G163" s="33" t="s">
        <v>987</v>
      </c>
      <c r="H163" s="108"/>
    </row>
    <row r="164" spans="1:8" s="28" customFormat="1" ht="38.25" customHeight="1" x14ac:dyDescent="0.25">
      <c r="A164" s="30">
        <v>155</v>
      </c>
      <c r="B164" s="30" t="s">
        <v>983</v>
      </c>
      <c r="C164" s="31" t="s">
        <v>1187</v>
      </c>
      <c r="D164" s="31" t="s">
        <v>1188</v>
      </c>
      <c r="E164" s="32">
        <f>8000+6967.74</f>
        <v>14967.74</v>
      </c>
      <c r="F164" s="33" t="s">
        <v>986</v>
      </c>
      <c r="G164" s="33" t="s">
        <v>987</v>
      </c>
      <c r="H164" s="108"/>
    </row>
    <row r="165" spans="1:8" s="28" customFormat="1" ht="38.25" customHeight="1" x14ac:dyDescent="0.25">
      <c r="A165" s="30">
        <v>156</v>
      </c>
      <c r="B165" s="30" t="s">
        <v>983</v>
      </c>
      <c r="C165" s="31" t="s">
        <v>1189</v>
      </c>
      <c r="D165" s="31" t="s">
        <v>1190</v>
      </c>
      <c r="E165" s="32">
        <f>9000+7838.71</f>
        <v>16838.71</v>
      </c>
      <c r="F165" s="33" t="s">
        <v>986</v>
      </c>
      <c r="G165" s="33" t="s">
        <v>987</v>
      </c>
      <c r="H165" s="108"/>
    </row>
    <row r="166" spans="1:8" s="28" customFormat="1" ht="38.25" customHeight="1" x14ac:dyDescent="0.25">
      <c r="A166" s="30">
        <v>157</v>
      </c>
      <c r="B166" s="30" t="s">
        <v>983</v>
      </c>
      <c r="C166" s="31" t="s">
        <v>1191</v>
      </c>
      <c r="D166" s="31" t="s">
        <v>1016</v>
      </c>
      <c r="E166" s="32">
        <f>10000+8709.68</f>
        <v>18709.68</v>
      </c>
      <c r="F166" s="33" t="s">
        <v>986</v>
      </c>
      <c r="G166" s="33" t="s">
        <v>987</v>
      </c>
      <c r="H166" s="108"/>
    </row>
    <row r="167" spans="1:8" s="28" customFormat="1" ht="38.25" customHeight="1" x14ac:dyDescent="0.25">
      <c r="A167" s="30">
        <v>158</v>
      </c>
      <c r="B167" s="30" t="s">
        <v>983</v>
      </c>
      <c r="C167" s="31" t="s">
        <v>1192</v>
      </c>
      <c r="D167" s="31" t="s">
        <v>1078</v>
      </c>
      <c r="E167" s="32">
        <f>6500+5661.29</f>
        <v>12161.29</v>
      </c>
      <c r="F167" s="33" t="s">
        <v>986</v>
      </c>
      <c r="G167" s="33" t="s">
        <v>987</v>
      </c>
      <c r="H167" s="108"/>
    </row>
    <row r="168" spans="1:8" s="28" customFormat="1" ht="38.25" customHeight="1" x14ac:dyDescent="0.25">
      <c r="A168" s="30">
        <v>159</v>
      </c>
      <c r="B168" s="30" t="s">
        <v>983</v>
      </c>
      <c r="C168" s="31" t="s">
        <v>1193</v>
      </c>
      <c r="D168" s="31" t="s">
        <v>1020</v>
      </c>
      <c r="E168" s="32">
        <f>7000+6096.77</f>
        <v>13096.77</v>
      </c>
      <c r="F168" s="33" t="s">
        <v>986</v>
      </c>
      <c r="G168" s="33" t="s">
        <v>987</v>
      </c>
      <c r="H168" s="108"/>
    </row>
    <row r="169" spans="1:8" s="28" customFormat="1" ht="38.25" customHeight="1" x14ac:dyDescent="0.25">
      <c r="A169" s="30">
        <v>160</v>
      </c>
      <c r="B169" s="30" t="s">
        <v>983</v>
      </c>
      <c r="C169" s="31" t="s">
        <v>1194</v>
      </c>
      <c r="D169" s="31" t="s">
        <v>1078</v>
      </c>
      <c r="E169" s="32">
        <f>6000+5225.81</f>
        <v>11225.810000000001</v>
      </c>
      <c r="F169" s="33" t="s">
        <v>986</v>
      </c>
      <c r="G169" s="33" t="s">
        <v>987</v>
      </c>
      <c r="H169" s="108"/>
    </row>
    <row r="170" spans="1:8" s="28" customFormat="1" ht="38.25" customHeight="1" x14ac:dyDescent="0.25">
      <c r="A170" s="30">
        <v>161</v>
      </c>
      <c r="B170" s="30" t="s">
        <v>983</v>
      </c>
      <c r="C170" s="31" t="s">
        <v>1195</v>
      </c>
      <c r="D170" s="31" t="s">
        <v>1136</v>
      </c>
      <c r="E170" s="32">
        <f>7000+6096.77</f>
        <v>13096.77</v>
      </c>
      <c r="F170" s="33" t="s">
        <v>986</v>
      </c>
      <c r="G170" s="33" t="s">
        <v>987</v>
      </c>
      <c r="H170" s="108"/>
    </row>
    <row r="171" spans="1:8" s="28" customFormat="1" ht="38.25" customHeight="1" x14ac:dyDescent="0.25">
      <c r="A171" s="30">
        <v>162</v>
      </c>
      <c r="B171" s="30" t="s">
        <v>983</v>
      </c>
      <c r="C171" s="31" t="s">
        <v>1196</v>
      </c>
      <c r="D171" s="31" t="s">
        <v>1197</v>
      </c>
      <c r="E171" s="32">
        <f>6500+5661.29</f>
        <v>12161.29</v>
      </c>
      <c r="F171" s="33" t="s">
        <v>986</v>
      </c>
      <c r="G171" s="33" t="s">
        <v>987</v>
      </c>
      <c r="H171" s="108"/>
    </row>
    <row r="172" spans="1:8" s="28" customFormat="1" ht="38.25" customHeight="1" x14ac:dyDescent="0.25">
      <c r="A172" s="30">
        <v>163</v>
      </c>
      <c r="B172" s="30" t="s">
        <v>983</v>
      </c>
      <c r="C172" s="31" t="s">
        <v>1198</v>
      </c>
      <c r="D172" s="31" t="s">
        <v>1016</v>
      </c>
      <c r="E172" s="32">
        <f>10000+8709.68</f>
        <v>18709.68</v>
      </c>
      <c r="F172" s="33" t="s">
        <v>986</v>
      </c>
      <c r="G172" s="33" t="s">
        <v>987</v>
      </c>
      <c r="H172" s="108"/>
    </row>
    <row r="173" spans="1:8" s="28" customFormat="1" ht="38.25" customHeight="1" x14ac:dyDescent="0.25">
      <c r="A173" s="30">
        <v>164</v>
      </c>
      <c r="B173" s="30" t="s">
        <v>983</v>
      </c>
      <c r="C173" s="31" t="s">
        <v>1199</v>
      </c>
      <c r="D173" s="31" t="s">
        <v>993</v>
      </c>
      <c r="E173" s="32">
        <f>7000+6096.77</f>
        <v>13096.77</v>
      </c>
      <c r="F173" s="33" t="s">
        <v>986</v>
      </c>
      <c r="G173" s="33" t="s">
        <v>987</v>
      </c>
      <c r="H173" s="108"/>
    </row>
    <row r="174" spans="1:8" s="28" customFormat="1" ht="38.25" customHeight="1" x14ac:dyDescent="0.25">
      <c r="A174" s="30">
        <v>165</v>
      </c>
      <c r="B174" s="30" t="s">
        <v>983</v>
      </c>
      <c r="C174" s="31" t="s">
        <v>1200</v>
      </c>
      <c r="D174" s="31" t="s">
        <v>1051</v>
      </c>
      <c r="E174" s="32">
        <f>10000+8709.68</f>
        <v>18709.68</v>
      </c>
      <c r="F174" s="33" t="s">
        <v>986</v>
      </c>
      <c r="G174" s="33" t="s">
        <v>987</v>
      </c>
      <c r="H174" s="108"/>
    </row>
    <row r="175" spans="1:8" s="28" customFormat="1" ht="38.25" customHeight="1" x14ac:dyDescent="0.25">
      <c r="A175" s="30">
        <v>166</v>
      </c>
      <c r="B175" s="30" t="s">
        <v>983</v>
      </c>
      <c r="C175" s="31" t="s">
        <v>1201</v>
      </c>
      <c r="D175" s="31" t="s">
        <v>1202</v>
      </c>
      <c r="E175" s="32">
        <f t="shared" ref="E175:E178" si="30">6500+5661.29</f>
        <v>12161.29</v>
      </c>
      <c r="F175" s="33" t="s">
        <v>986</v>
      </c>
      <c r="G175" s="33" t="s">
        <v>987</v>
      </c>
      <c r="H175" s="108"/>
    </row>
    <row r="176" spans="1:8" s="28" customFormat="1" ht="38.25" customHeight="1" x14ac:dyDescent="0.25">
      <c r="A176" s="30">
        <v>167</v>
      </c>
      <c r="B176" s="30" t="s">
        <v>983</v>
      </c>
      <c r="C176" s="31" t="s">
        <v>1203</v>
      </c>
      <c r="D176" s="31" t="s">
        <v>1078</v>
      </c>
      <c r="E176" s="32">
        <f t="shared" si="30"/>
        <v>12161.29</v>
      </c>
      <c r="F176" s="33" t="s">
        <v>986</v>
      </c>
      <c r="G176" s="33" t="s">
        <v>987</v>
      </c>
      <c r="H176" s="108"/>
    </row>
    <row r="177" spans="1:8" s="28" customFormat="1" ht="38.25" customHeight="1" x14ac:dyDescent="0.25">
      <c r="A177" s="30">
        <v>168</v>
      </c>
      <c r="B177" s="30" t="s">
        <v>983</v>
      </c>
      <c r="C177" s="31" t="s">
        <v>1204</v>
      </c>
      <c r="D177" s="31" t="s">
        <v>1109</v>
      </c>
      <c r="E177" s="32">
        <f t="shared" si="30"/>
        <v>12161.29</v>
      </c>
      <c r="F177" s="33" t="s">
        <v>986</v>
      </c>
      <c r="G177" s="33" t="s">
        <v>987</v>
      </c>
      <c r="H177" s="108"/>
    </row>
    <row r="178" spans="1:8" s="28" customFormat="1" ht="38.25" customHeight="1" x14ac:dyDescent="0.25">
      <c r="A178" s="30">
        <v>169</v>
      </c>
      <c r="B178" s="30" t="s">
        <v>983</v>
      </c>
      <c r="C178" s="31" t="s">
        <v>1205</v>
      </c>
      <c r="D178" s="31" t="s">
        <v>1197</v>
      </c>
      <c r="E178" s="32">
        <f t="shared" si="30"/>
        <v>12161.29</v>
      </c>
      <c r="F178" s="33" t="s">
        <v>986</v>
      </c>
      <c r="G178" s="33" t="s">
        <v>987</v>
      </c>
      <c r="H178" s="108"/>
    </row>
    <row r="179" spans="1:8" s="28" customFormat="1" ht="38.25" customHeight="1" x14ac:dyDescent="0.25">
      <c r="A179" s="30">
        <v>170</v>
      </c>
      <c r="B179" s="30" t="s">
        <v>983</v>
      </c>
      <c r="C179" s="31" t="s">
        <v>1206</v>
      </c>
      <c r="D179" s="31" t="s">
        <v>1207</v>
      </c>
      <c r="E179" s="32">
        <f>10000+8709.68</f>
        <v>18709.68</v>
      </c>
      <c r="F179" s="33" t="s">
        <v>986</v>
      </c>
      <c r="G179" s="33" t="s">
        <v>987</v>
      </c>
      <c r="H179" s="108"/>
    </row>
    <row r="180" spans="1:8" s="28" customFormat="1" ht="38.25" customHeight="1" x14ac:dyDescent="0.25">
      <c r="A180" s="30">
        <v>171</v>
      </c>
      <c r="B180" s="30" t="s">
        <v>983</v>
      </c>
      <c r="C180" s="31" t="s">
        <v>1208</v>
      </c>
      <c r="D180" s="31" t="s">
        <v>1078</v>
      </c>
      <c r="E180" s="32">
        <f>6500+5661.29</f>
        <v>12161.29</v>
      </c>
      <c r="F180" s="33" t="s">
        <v>986</v>
      </c>
      <c r="G180" s="33" t="s">
        <v>987</v>
      </c>
      <c r="H180" s="108"/>
    </row>
    <row r="181" spans="1:8" s="28" customFormat="1" ht="38.25" customHeight="1" x14ac:dyDescent="0.25">
      <c r="A181" s="30">
        <v>172</v>
      </c>
      <c r="B181" s="30" t="s">
        <v>983</v>
      </c>
      <c r="C181" s="31" t="s">
        <v>1209</v>
      </c>
      <c r="D181" s="35" t="s">
        <v>998</v>
      </c>
      <c r="E181" s="32">
        <f>10000+8709.68</f>
        <v>18709.68</v>
      </c>
      <c r="F181" s="33" t="s">
        <v>986</v>
      </c>
      <c r="G181" s="33" t="s">
        <v>987</v>
      </c>
      <c r="H181" s="108"/>
    </row>
    <row r="182" spans="1:8" s="28" customFormat="1" ht="38.25" customHeight="1" x14ac:dyDescent="0.25">
      <c r="A182" s="30">
        <v>173</v>
      </c>
      <c r="B182" s="30" t="s">
        <v>983</v>
      </c>
      <c r="C182" s="31" t="s">
        <v>1210</v>
      </c>
      <c r="D182" s="31" t="s">
        <v>1202</v>
      </c>
      <c r="E182" s="32">
        <f>7000+6096.77</f>
        <v>13096.77</v>
      </c>
      <c r="F182" s="33" t="s">
        <v>986</v>
      </c>
      <c r="G182" s="33" t="s">
        <v>987</v>
      </c>
      <c r="H182" s="108"/>
    </row>
    <row r="183" spans="1:8" s="28" customFormat="1" ht="38.25" customHeight="1" x14ac:dyDescent="0.25">
      <c r="A183" s="30">
        <v>174</v>
      </c>
      <c r="B183" s="30" t="s">
        <v>983</v>
      </c>
      <c r="C183" s="31" t="s">
        <v>1211</v>
      </c>
      <c r="D183" s="31" t="s">
        <v>1207</v>
      </c>
      <c r="E183" s="32">
        <f>10000+8709.68</f>
        <v>18709.68</v>
      </c>
      <c r="F183" s="33" t="s">
        <v>986</v>
      </c>
      <c r="G183" s="33" t="s">
        <v>987</v>
      </c>
      <c r="H183" s="108"/>
    </row>
    <row r="184" spans="1:8" s="28" customFormat="1" ht="38.25" customHeight="1" x14ac:dyDescent="0.25">
      <c r="A184" s="30">
        <v>175</v>
      </c>
      <c r="B184" s="30" t="s">
        <v>983</v>
      </c>
      <c r="C184" s="31" t="s">
        <v>1212</v>
      </c>
      <c r="D184" s="31" t="s">
        <v>1202</v>
      </c>
      <c r="E184" s="32">
        <f>6500+5661.29</f>
        <v>12161.29</v>
      </c>
      <c r="F184" s="33" t="s">
        <v>986</v>
      </c>
      <c r="G184" s="33" t="s">
        <v>987</v>
      </c>
      <c r="H184" s="108"/>
    </row>
    <row r="185" spans="1:8" s="28" customFormat="1" ht="38.25" customHeight="1" x14ac:dyDescent="0.25">
      <c r="A185" s="30">
        <v>176</v>
      </c>
      <c r="B185" s="30" t="s">
        <v>983</v>
      </c>
      <c r="C185" s="31" t="s">
        <v>1213</v>
      </c>
      <c r="D185" s="31" t="s">
        <v>1091</v>
      </c>
      <c r="E185" s="32">
        <f>7000+6096.77</f>
        <v>13096.77</v>
      </c>
      <c r="F185" s="33" t="s">
        <v>986</v>
      </c>
      <c r="G185" s="33" t="s">
        <v>987</v>
      </c>
      <c r="H185" s="108"/>
    </row>
    <row r="186" spans="1:8" s="28" customFormat="1" ht="38.25" customHeight="1" x14ac:dyDescent="0.25">
      <c r="A186" s="30">
        <v>177</v>
      </c>
      <c r="B186" s="30" t="s">
        <v>983</v>
      </c>
      <c r="C186" s="31" t="s">
        <v>1214</v>
      </c>
      <c r="D186" s="31" t="s">
        <v>1020</v>
      </c>
      <c r="E186" s="32">
        <f>6500+5661.29</f>
        <v>12161.29</v>
      </c>
      <c r="F186" s="33" t="s">
        <v>986</v>
      </c>
      <c r="G186" s="33" t="s">
        <v>987</v>
      </c>
      <c r="H186" s="108"/>
    </row>
    <row r="187" spans="1:8" s="28" customFormat="1" ht="38.25" customHeight="1" x14ac:dyDescent="0.25">
      <c r="A187" s="30">
        <v>178</v>
      </c>
      <c r="B187" s="30" t="s">
        <v>983</v>
      </c>
      <c r="C187" s="31" t="s">
        <v>1215</v>
      </c>
      <c r="D187" s="31" t="s">
        <v>1078</v>
      </c>
      <c r="E187" s="32">
        <f t="shared" ref="E187:E188" si="31">7000+6096.77</f>
        <v>13096.77</v>
      </c>
      <c r="F187" s="33" t="s">
        <v>986</v>
      </c>
      <c r="G187" s="33" t="s">
        <v>987</v>
      </c>
      <c r="H187" s="108"/>
    </row>
    <row r="188" spans="1:8" s="28" customFormat="1" ht="38.25" customHeight="1" x14ac:dyDescent="0.25">
      <c r="A188" s="30">
        <v>179</v>
      </c>
      <c r="B188" s="30" t="s">
        <v>983</v>
      </c>
      <c r="C188" s="31" t="s">
        <v>1216</v>
      </c>
      <c r="D188" s="31" t="s">
        <v>1020</v>
      </c>
      <c r="E188" s="32">
        <f t="shared" si="31"/>
        <v>13096.77</v>
      </c>
      <c r="F188" s="33" t="s">
        <v>986</v>
      </c>
      <c r="G188" s="33" t="s">
        <v>987</v>
      </c>
      <c r="H188" s="108"/>
    </row>
    <row r="189" spans="1:8" s="28" customFormat="1" ht="38.25" customHeight="1" x14ac:dyDescent="0.25">
      <c r="A189" s="30">
        <v>180</v>
      </c>
      <c r="B189" s="30" t="s">
        <v>983</v>
      </c>
      <c r="C189" s="31" t="s">
        <v>1217</v>
      </c>
      <c r="D189" s="31" t="s">
        <v>993</v>
      </c>
      <c r="E189" s="32">
        <f>8000+6967.74</f>
        <v>14967.74</v>
      </c>
      <c r="F189" s="33" t="s">
        <v>986</v>
      </c>
      <c r="G189" s="33" t="s">
        <v>987</v>
      </c>
      <c r="H189" s="108"/>
    </row>
    <row r="190" spans="1:8" s="28" customFormat="1" ht="38.25" customHeight="1" x14ac:dyDescent="0.25">
      <c r="A190" s="30">
        <v>181</v>
      </c>
      <c r="B190" s="30" t="s">
        <v>983</v>
      </c>
      <c r="C190" s="31" t="s">
        <v>1218</v>
      </c>
      <c r="D190" s="31" t="s">
        <v>1219</v>
      </c>
      <c r="E190" s="32">
        <f>10000+8709.68</f>
        <v>18709.68</v>
      </c>
      <c r="F190" s="33" t="s">
        <v>986</v>
      </c>
      <c r="G190" s="33" t="s">
        <v>987</v>
      </c>
      <c r="H190" s="108"/>
    </row>
    <row r="191" spans="1:8" s="28" customFormat="1" ht="38.25" customHeight="1" x14ac:dyDescent="0.25">
      <c r="A191" s="30">
        <v>182</v>
      </c>
      <c r="B191" s="30" t="s">
        <v>983</v>
      </c>
      <c r="C191" s="31" t="s">
        <v>1220</v>
      </c>
      <c r="D191" s="31" t="s">
        <v>985</v>
      </c>
      <c r="E191" s="32">
        <f t="shared" ref="E191:E192" si="32">7000+6096.77</f>
        <v>13096.77</v>
      </c>
      <c r="F191" s="33" t="s">
        <v>986</v>
      </c>
      <c r="G191" s="33" t="s">
        <v>987</v>
      </c>
      <c r="H191" s="108"/>
    </row>
    <row r="192" spans="1:8" s="28" customFormat="1" ht="38.25" customHeight="1" x14ac:dyDescent="0.25">
      <c r="A192" s="30">
        <v>183</v>
      </c>
      <c r="B192" s="30" t="s">
        <v>983</v>
      </c>
      <c r="C192" s="31" t="s">
        <v>1221</v>
      </c>
      <c r="D192" s="31" t="s">
        <v>1149</v>
      </c>
      <c r="E192" s="32">
        <f t="shared" si="32"/>
        <v>13096.77</v>
      </c>
      <c r="F192" s="33" t="s">
        <v>986</v>
      </c>
      <c r="G192" s="33" t="s">
        <v>987</v>
      </c>
      <c r="H192" s="108"/>
    </row>
    <row r="193" spans="1:12" s="28" customFormat="1" ht="38.25" customHeight="1" x14ac:dyDescent="0.25">
      <c r="A193" s="30">
        <v>184</v>
      </c>
      <c r="B193" s="30" t="s">
        <v>983</v>
      </c>
      <c r="C193" s="31" t="s">
        <v>1222</v>
      </c>
      <c r="D193" s="31" t="s">
        <v>1223</v>
      </c>
      <c r="E193" s="32">
        <f t="shared" ref="E193:E194" si="33">10000+8709.68</f>
        <v>18709.68</v>
      </c>
      <c r="F193" s="33" t="s">
        <v>986</v>
      </c>
      <c r="G193" s="33" t="s">
        <v>987</v>
      </c>
      <c r="H193" s="108"/>
    </row>
    <row r="194" spans="1:12" s="28" customFormat="1" ht="38.25" customHeight="1" x14ac:dyDescent="0.25">
      <c r="A194" s="30">
        <v>185</v>
      </c>
      <c r="B194" s="30" t="s">
        <v>983</v>
      </c>
      <c r="C194" s="31" t="s">
        <v>1224</v>
      </c>
      <c r="D194" s="31" t="s">
        <v>1223</v>
      </c>
      <c r="E194" s="32">
        <f t="shared" si="33"/>
        <v>18709.68</v>
      </c>
      <c r="F194" s="33" t="s">
        <v>986</v>
      </c>
      <c r="G194" s="33" t="s">
        <v>987</v>
      </c>
      <c r="H194" s="108"/>
    </row>
    <row r="195" spans="1:12" s="28" customFormat="1" ht="38.25" customHeight="1" x14ac:dyDescent="0.25">
      <c r="A195" s="30">
        <v>186</v>
      </c>
      <c r="B195" s="30" t="s">
        <v>983</v>
      </c>
      <c r="C195" s="31" t="s">
        <v>1225</v>
      </c>
      <c r="D195" s="31" t="s">
        <v>985</v>
      </c>
      <c r="E195" s="32">
        <f>6500+5661.29</f>
        <v>12161.29</v>
      </c>
      <c r="F195" s="33" t="s">
        <v>986</v>
      </c>
      <c r="G195" s="33" t="s">
        <v>987</v>
      </c>
      <c r="H195" s="108"/>
    </row>
    <row r="196" spans="1:12" s="28" customFormat="1" ht="38.25" customHeight="1" x14ac:dyDescent="0.25">
      <c r="A196" s="30">
        <v>187</v>
      </c>
      <c r="B196" s="30" t="s">
        <v>983</v>
      </c>
      <c r="C196" s="31" t="s">
        <v>1226</v>
      </c>
      <c r="D196" s="31" t="s">
        <v>1073</v>
      </c>
      <c r="E196" s="32">
        <f>10000+8709.68</f>
        <v>18709.68</v>
      </c>
      <c r="F196" s="33" t="s">
        <v>986</v>
      </c>
      <c r="G196" s="33" t="s">
        <v>987</v>
      </c>
      <c r="H196" s="108"/>
    </row>
    <row r="197" spans="1:12" s="28" customFormat="1" ht="38.25" customHeight="1" x14ac:dyDescent="0.25">
      <c r="A197" s="30">
        <v>188</v>
      </c>
      <c r="B197" s="30" t="s">
        <v>983</v>
      </c>
      <c r="C197" s="31" t="s">
        <v>1227</v>
      </c>
      <c r="D197" s="31" t="s">
        <v>1066</v>
      </c>
      <c r="E197" s="32">
        <f>6500+5661.29</f>
        <v>12161.29</v>
      </c>
      <c r="F197" s="33" t="s">
        <v>986</v>
      </c>
      <c r="G197" s="33" t="s">
        <v>987</v>
      </c>
      <c r="H197" s="108"/>
    </row>
    <row r="198" spans="1:12" s="28" customFormat="1" ht="38.25" customHeight="1" x14ac:dyDescent="0.25">
      <c r="A198" s="30">
        <v>189</v>
      </c>
      <c r="B198" s="30" t="s">
        <v>983</v>
      </c>
      <c r="C198" s="31" t="s">
        <v>1228</v>
      </c>
      <c r="D198" s="31" t="s">
        <v>1091</v>
      </c>
      <c r="E198" s="32">
        <f t="shared" ref="E198:E199" si="34">8000+6967.74</f>
        <v>14967.74</v>
      </c>
      <c r="F198" s="33" t="s">
        <v>986</v>
      </c>
      <c r="G198" s="33" t="s">
        <v>987</v>
      </c>
      <c r="H198" s="108"/>
      <c r="L198" s="101"/>
    </row>
    <row r="199" spans="1:12" s="28" customFormat="1" ht="38.25" customHeight="1" x14ac:dyDescent="0.25">
      <c r="A199" s="30">
        <v>190</v>
      </c>
      <c r="B199" s="30" t="s">
        <v>983</v>
      </c>
      <c r="C199" s="31" t="s">
        <v>1229</v>
      </c>
      <c r="D199" s="31" t="s">
        <v>1202</v>
      </c>
      <c r="E199" s="32">
        <f t="shared" si="34"/>
        <v>14967.74</v>
      </c>
      <c r="F199" s="33" t="s">
        <v>986</v>
      </c>
      <c r="G199" s="33" t="s">
        <v>987</v>
      </c>
      <c r="H199" s="108"/>
    </row>
    <row r="200" spans="1:12" s="28" customFormat="1" ht="38.25" customHeight="1" x14ac:dyDescent="0.25">
      <c r="A200" s="30">
        <v>191</v>
      </c>
      <c r="B200" s="30" t="s">
        <v>983</v>
      </c>
      <c r="C200" s="31" t="s">
        <v>1230</v>
      </c>
      <c r="D200" s="31" t="s">
        <v>1051</v>
      </c>
      <c r="E200" s="32">
        <f>10000+8709.68</f>
        <v>18709.68</v>
      </c>
      <c r="F200" s="33" t="s">
        <v>986</v>
      </c>
      <c r="G200" s="33" t="s">
        <v>987</v>
      </c>
      <c r="H200" s="108"/>
    </row>
    <row r="201" spans="1:12" s="28" customFormat="1" ht="38.25" customHeight="1" x14ac:dyDescent="0.25">
      <c r="A201" s="30">
        <v>192</v>
      </c>
      <c r="B201" s="30" t="s">
        <v>983</v>
      </c>
      <c r="C201" s="31" t="s">
        <v>1231</v>
      </c>
      <c r="D201" s="31" t="s">
        <v>1149</v>
      </c>
      <c r="E201" s="32">
        <f>7000+6096.77</f>
        <v>13096.77</v>
      </c>
      <c r="F201" s="33" t="s">
        <v>986</v>
      </c>
      <c r="G201" s="33" t="s">
        <v>987</v>
      </c>
      <c r="H201" s="108"/>
    </row>
    <row r="202" spans="1:12" s="28" customFormat="1" ht="38.25" customHeight="1" x14ac:dyDescent="0.25">
      <c r="A202" s="30">
        <v>193</v>
      </c>
      <c r="B202" s="30" t="s">
        <v>983</v>
      </c>
      <c r="C202" s="31" t="s">
        <v>1232</v>
      </c>
      <c r="D202" s="31" t="s">
        <v>1149</v>
      </c>
      <c r="E202" s="32">
        <f t="shared" ref="E202:E204" si="35">6500+5661.29</f>
        <v>12161.29</v>
      </c>
      <c r="F202" s="33" t="s">
        <v>986</v>
      </c>
      <c r="G202" s="33" t="s">
        <v>987</v>
      </c>
      <c r="H202" s="108"/>
    </row>
    <row r="203" spans="1:12" s="28" customFormat="1" ht="38.25" customHeight="1" x14ac:dyDescent="0.25">
      <c r="A203" s="30">
        <v>194</v>
      </c>
      <c r="B203" s="30" t="s">
        <v>983</v>
      </c>
      <c r="C203" s="31" t="s">
        <v>1233</v>
      </c>
      <c r="D203" s="31" t="s">
        <v>1078</v>
      </c>
      <c r="E203" s="32">
        <f t="shared" si="35"/>
        <v>12161.29</v>
      </c>
      <c r="F203" s="33" t="s">
        <v>986</v>
      </c>
      <c r="G203" s="33" t="s">
        <v>987</v>
      </c>
      <c r="H203" s="108"/>
    </row>
    <row r="204" spans="1:12" s="28" customFormat="1" ht="38.25" customHeight="1" x14ac:dyDescent="0.25">
      <c r="A204" s="30">
        <v>195</v>
      </c>
      <c r="B204" s="30" t="s">
        <v>983</v>
      </c>
      <c r="C204" s="31" t="s">
        <v>1234</v>
      </c>
      <c r="D204" s="31" t="s">
        <v>1202</v>
      </c>
      <c r="E204" s="32">
        <f t="shared" si="35"/>
        <v>12161.29</v>
      </c>
      <c r="F204" s="33" t="s">
        <v>986</v>
      </c>
      <c r="G204" s="33" t="s">
        <v>987</v>
      </c>
      <c r="H204" s="108"/>
    </row>
    <row r="205" spans="1:12" s="28" customFormat="1" ht="38.25" customHeight="1" x14ac:dyDescent="0.25">
      <c r="A205" s="30">
        <v>196</v>
      </c>
      <c r="B205" s="30" t="s">
        <v>983</v>
      </c>
      <c r="C205" s="31" t="s">
        <v>1235</v>
      </c>
      <c r="D205" s="31" t="s">
        <v>1051</v>
      </c>
      <c r="E205" s="32">
        <f t="shared" ref="E205:E206" si="36">10000+8709.68</f>
        <v>18709.68</v>
      </c>
      <c r="F205" s="33" t="s">
        <v>986</v>
      </c>
      <c r="G205" s="33" t="s">
        <v>987</v>
      </c>
      <c r="H205" s="108"/>
    </row>
    <row r="206" spans="1:12" s="28" customFormat="1" ht="38.25" customHeight="1" x14ac:dyDescent="0.25">
      <c r="A206" s="30">
        <v>197</v>
      </c>
      <c r="B206" s="30" t="s">
        <v>983</v>
      </c>
      <c r="C206" s="31" t="s">
        <v>1236</v>
      </c>
      <c r="D206" s="31" t="s">
        <v>1010</v>
      </c>
      <c r="E206" s="32">
        <f t="shared" si="36"/>
        <v>18709.68</v>
      </c>
      <c r="F206" s="33" t="s">
        <v>986</v>
      </c>
      <c r="G206" s="33" t="s">
        <v>987</v>
      </c>
      <c r="H206" s="108"/>
    </row>
    <row r="207" spans="1:12" s="28" customFormat="1" ht="38.25" customHeight="1" x14ac:dyDescent="0.25">
      <c r="A207" s="30">
        <v>198</v>
      </c>
      <c r="B207" s="30" t="s">
        <v>983</v>
      </c>
      <c r="C207" s="31" t="s">
        <v>1237</v>
      </c>
      <c r="D207" s="31" t="s">
        <v>1013</v>
      </c>
      <c r="E207" s="32">
        <f>7000+6096.77</f>
        <v>13096.77</v>
      </c>
      <c r="F207" s="33" t="s">
        <v>986</v>
      </c>
      <c r="G207" s="33" t="s">
        <v>987</v>
      </c>
      <c r="H207" s="108"/>
    </row>
    <row r="208" spans="1:12" s="28" customFormat="1" ht="38.25" customHeight="1" x14ac:dyDescent="0.25">
      <c r="A208" s="30">
        <v>199</v>
      </c>
      <c r="B208" s="30" t="s">
        <v>983</v>
      </c>
      <c r="C208" s="31" t="s">
        <v>1238</v>
      </c>
      <c r="D208" s="31" t="s">
        <v>993</v>
      </c>
      <c r="E208" s="32">
        <f>10000+8709.68</f>
        <v>18709.68</v>
      </c>
      <c r="F208" s="33" t="s">
        <v>986</v>
      </c>
      <c r="G208" s="33" t="s">
        <v>987</v>
      </c>
      <c r="H208" s="108"/>
    </row>
    <row r="209" spans="1:8" s="28" customFormat="1" ht="38.25" customHeight="1" x14ac:dyDescent="0.25">
      <c r="A209" s="30">
        <v>200</v>
      </c>
      <c r="B209" s="30" t="s">
        <v>983</v>
      </c>
      <c r="C209" s="31" t="s">
        <v>1239</v>
      </c>
      <c r="D209" s="31" t="s">
        <v>1078</v>
      </c>
      <c r="E209" s="32">
        <f>7000+6096.77</f>
        <v>13096.77</v>
      </c>
      <c r="F209" s="33" t="s">
        <v>986</v>
      </c>
      <c r="G209" s="33" t="s">
        <v>987</v>
      </c>
      <c r="H209" s="108"/>
    </row>
    <row r="210" spans="1:8" s="28" customFormat="1" ht="38.25" customHeight="1" x14ac:dyDescent="0.25">
      <c r="A210" s="30">
        <v>201</v>
      </c>
      <c r="B210" s="30" t="s">
        <v>983</v>
      </c>
      <c r="C210" s="31" t="s">
        <v>1240</v>
      </c>
      <c r="D210" s="31" t="s">
        <v>1241</v>
      </c>
      <c r="E210" s="32">
        <f>6500+5661.29</f>
        <v>12161.29</v>
      </c>
      <c r="F210" s="33" t="s">
        <v>986</v>
      </c>
      <c r="G210" s="33" t="s">
        <v>987</v>
      </c>
      <c r="H210" s="108"/>
    </row>
    <row r="211" spans="1:8" s="28" customFormat="1" ht="38.25" customHeight="1" x14ac:dyDescent="0.25">
      <c r="A211" s="30">
        <v>202</v>
      </c>
      <c r="B211" s="30" t="s">
        <v>983</v>
      </c>
      <c r="C211" s="31" t="s">
        <v>1242</v>
      </c>
      <c r="D211" s="31" t="s">
        <v>1078</v>
      </c>
      <c r="E211" s="32">
        <f>7000+6096.77</f>
        <v>13096.77</v>
      </c>
      <c r="F211" s="33" t="s">
        <v>986</v>
      </c>
      <c r="G211" s="33" t="s">
        <v>987</v>
      </c>
      <c r="H211" s="108"/>
    </row>
    <row r="212" spans="1:8" s="28" customFormat="1" ht="38.25" customHeight="1" x14ac:dyDescent="0.25">
      <c r="A212" s="30">
        <v>203</v>
      </c>
      <c r="B212" s="30" t="s">
        <v>983</v>
      </c>
      <c r="C212" s="31" t="s">
        <v>1243</v>
      </c>
      <c r="D212" s="31" t="s">
        <v>993</v>
      </c>
      <c r="E212" s="32">
        <f>6500+5661.29</f>
        <v>12161.29</v>
      </c>
      <c r="F212" s="33" t="s">
        <v>986</v>
      </c>
      <c r="G212" s="33" t="s">
        <v>987</v>
      </c>
      <c r="H212" s="108"/>
    </row>
    <row r="213" spans="1:8" s="28" customFormat="1" ht="38.25" customHeight="1" x14ac:dyDescent="0.25">
      <c r="A213" s="30">
        <v>204</v>
      </c>
      <c r="B213" s="30" t="s">
        <v>983</v>
      </c>
      <c r="C213" s="31" t="s">
        <v>1244</v>
      </c>
      <c r="D213" s="31" t="s">
        <v>1245</v>
      </c>
      <c r="E213" s="32">
        <f t="shared" ref="E213:E215" si="37">10000+8709.68</f>
        <v>18709.68</v>
      </c>
      <c r="F213" s="33" t="s">
        <v>986</v>
      </c>
      <c r="G213" s="33" t="s">
        <v>987</v>
      </c>
      <c r="H213" s="108"/>
    </row>
    <row r="214" spans="1:8" s="28" customFormat="1" ht="38.25" customHeight="1" x14ac:dyDescent="0.25">
      <c r="A214" s="30">
        <v>205</v>
      </c>
      <c r="B214" s="30" t="s">
        <v>983</v>
      </c>
      <c r="C214" s="31" t="s">
        <v>1246</v>
      </c>
      <c r="D214" s="31" t="s">
        <v>1051</v>
      </c>
      <c r="E214" s="32">
        <f t="shared" si="37"/>
        <v>18709.68</v>
      </c>
      <c r="F214" s="33" t="s">
        <v>986</v>
      </c>
      <c r="G214" s="33" t="s">
        <v>987</v>
      </c>
      <c r="H214" s="108"/>
    </row>
    <row r="215" spans="1:8" s="28" customFormat="1" ht="38.25" customHeight="1" x14ac:dyDescent="0.25">
      <c r="A215" s="30">
        <v>206</v>
      </c>
      <c r="B215" s="30" t="s">
        <v>983</v>
      </c>
      <c r="C215" s="31" t="s">
        <v>1247</v>
      </c>
      <c r="D215" s="31" t="s">
        <v>1248</v>
      </c>
      <c r="E215" s="32">
        <f t="shared" si="37"/>
        <v>18709.68</v>
      </c>
      <c r="F215" s="33" t="s">
        <v>986</v>
      </c>
      <c r="G215" s="33" t="s">
        <v>987</v>
      </c>
      <c r="H215" s="108"/>
    </row>
    <row r="216" spans="1:8" s="28" customFormat="1" ht="38.25" customHeight="1" x14ac:dyDescent="0.25">
      <c r="A216" s="30">
        <v>207</v>
      </c>
      <c r="B216" s="30" t="s">
        <v>983</v>
      </c>
      <c r="C216" s="31" t="s">
        <v>1249</v>
      </c>
      <c r="D216" s="31" t="s">
        <v>1018</v>
      </c>
      <c r="E216" s="32">
        <f>7000+6096.77</f>
        <v>13096.77</v>
      </c>
      <c r="F216" s="33" t="s">
        <v>986</v>
      </c>
      <c r="G216" s="33" t="s">
        <v>987</v>
      </c>
      <c r="H216" s="108"/>
    </row>
    <row r="217" spans="1:8" s="28" customFormat="1" ht="38.25" customHeight="1" x14ac:dyDescent="0.25">
      <c r="A217" s="30">
        <v>208</v>
      </c>
      <c r="B217" s="30" t="s">
        <v>983</v>
      </c>
      <c r="C217" s="31" t="s">
        <v>1250</v>
      </c>
      <c r="D217" s="31" t="s">
        <v>1031</v>
      </c>
      <c r="E217" s="32">
        <f>6500+5661.29</f>
        <v>12161.29</v>
      </c>
      <c r="F217" s="33" t="s">
        <v>986</v>
      </c>
      <c r="G217" s="33" t="s">
        <v>987</v>
      </c>
      <c r="H217" s="108"/>
    </row>
    <row r="218" spans="1:8" s="28" customFormat="1" ht="38.25" customHeight="1" x14ac:dyDescent="0.25">
      <c r="A218" s="30">
        <v>209</v>
      </c>
      <c r="B218" s="30" t="s">
        <v>983</v>
      </c>
      <c r="C218" s="31" t="s">
        <v>1251</v>
      </c>
      <c r="D218" s="31" t="s">
        <v>1159</v>
      </c>
      <c r="E218" s="32">
        <f>9000+7838.71</f>
        <v>16838.71</v>
      </c>
      <c r="F218" s="33" t="s">
        <v>986</v>
      </c>
      <c r="G218" s="33" t="s">
        <v>987</v>
      </c>
      <c r="H218" s="108"/>
    </row>
    <row r="219" spans="1:8" s="28" customFormat="1" ht="38.25" customHeight="1" x14ac:dyDescent="0.25">
      <c r="A219" s="30">
        <v>210</v>
      </c>
      <c r="B219" s="30" t="s">
        <v>983</v>
      </c>
      <c r="C219" s="31" t="s">
        <v>1252</v>
      </c>
      <c r="D219" s="31" t="s">
        <v>1202</v>
      </c>
      <c r="E219" s="32">
        <f>6000+5225.81</f>
        <v>11225.810000000001</v>
      </c>
      <c r="F219" s="33" t="s">
        <v>986</v>
      </c>
      <c r="G219" s="33" t="s">
        <v>987</v>
      </c>
      <c r="H219" s="108"/>
    </row>
    <row r="220" spans="1:8" s="28" customFormat="1" ht="38.25" customHeight="1" x14ac:dyDescent="0.25">
      <c r="A220" s="30">
        <v>211</v>
      </c>
      <c r="B220" s="30" t="s">
        <v>983</v>
      </c>
      <c r="C220" s="31" t="s">
        <v>1253</v>
      </c>
      <c r="D220" s="31" t="s">
        <v>985</v>
      </c>
      <c r="E220" s="32">
        <f>7000+6096.77</f>
        <v>13096.77</v>
      </c>
      <c r="F220" s="33" t="s">
        <v>986</v>
      </c>
      <c r="G220" s="33" t="s">
        <v>987</v>
      </c>
      <c r="H220" s="108"/>
    </row>
    <row r="221" spans="1:8" s="28" customFormat="1" ht="38.25" customHeight="1" x14ac:dyDescent="0.25">
      <c r="A221" s="30">
        <v>212</v>
      </c>
      <c r="B221" s="30" t="s">
        <v>983</v>
      </c>
      <c r="C221" s="31" t="s">
        <v>1254</v>
      </c>
      <c r="D221" s="31" t="s">
        <v>1010</v>
      </c>
      <c r="E221" s="32">
        <f>10000+8709.68</f>
        <v>18709.68</v>
      </c>
      <c r="F221" s="33" t="s">
        <v>986</v>
      </c>
      <c r="G221" s="33" t="s">
        <v>987</v>
      </c>
      <c r="H221" s="108"/>
    </row>
    <row r="222" spans="1:8" s="28" customFormat="1" ht="38.25" customHeight="1" x14ac:dyDescent="0.25">
      <c r="A222" s="30">
        <v>213</v>
      </c>
      <c r="B222" s="30" t="s">
        <v>983</v>
      </c>
      <c r="C222" s="31" t="s">
        <v>1255</v>
      </c>
      <c r="D222" s="31" t="s">
        <v>1256</v>
      </c>
      <c r="E222" s="32">
        <f>6500+5661.29</f>
        <v>12161.29</v>
      </c>
      <c r="F222" s="33" t="s">
        <v>986</v>
      </c>
      <c r="G222" s="33" t="s">
        <v>987</v>
      </c>
      <c r="H222" s="108"/>
    </row>
    <row r="223" spans="1:8" s="28" customFormat="1" ht="38.25" customHeight="1" x14ac:dyDescent="0.25">
      <c r="A223" s="30">
        <v>214</v>
      </c>
      <c r="B223" s="30" t="s">
        <v>983</v>
      </c>
      <c r="C223" s="31" t="s">
        <v>1257</v>
      </c>
      <c r="D223" s="31" t="s">
        <v>1091</v>
      </c>
      <c r="E223" s="32">
        <f t="shared" ref="E223:E224" si="38">8000+6967.74</f>
        <v>14967.74</v>
      </c>
      <c r="F223" s="33" t="s">
        <v>986</v>
      </c>
      <c r="G223" s="33" t="s">
        <v>987</v>
      </c>
      <c r="H223" s="108"/>
    </row>
    <row r="224" spans="1:8" s="28" customFormat="1" ht="38.25" customHeight="1" x14ac:dyDescent="0.25">
      <c r="A224" s="30">
        <v>215</v>
      </c>
      <c r="B224" s="30" t="s">
        <v>983</v>
      </c>
      <c r="C224" s="31" t="s">
        <v>1258</v>
      </c>
      <c r="D224" s="31" t="s">
        <v>1078</v>
      </c>
      <c r="E224" s="32">
        <f t="shared" si="38"/>
        <v>14967.74</v>
      </c>
      <c r="F224" s="33" t="s">
        <v>986</v>
      </c>
      <c r="G224" s="33" t="s">
        <v>987</v>
      </c>
      <c r="H224" s="108"/>
    </row>
    <row r="225" spans="1:8" s="28" customFormat="1" ht="38.25" customHeight="1" x14ac:dyDescent="0.25">
      <c r="A225" s="30">
        <v>216</v>
      </c>
      <c r="B225" s="30" t="s">
        <v>983</v>
      </c>
      <c r="C225" s="31" t="s">
        <v>1259</v>
      </c>
      <c r="D225" s="31" t="s">
        <v>1013</v>
      </c>
      <c r="E225" s="32">
        <f>6500+5661.29</f>
        <v>12161.29</v>
      </c>
      <c r="F225" s="33" t="s">
        <v>986</v>
      </c>
      <c r="G225" s="33" t="s">
        <v>987</v>
      </c>
      <c r="H225" s="108"/>
    </row>
    <row r="226" spans="1:8" s="28" customFormat="1" ht="38.25" customHeight="1" x14ac:dyDescent="0.25">
      <c r="A226" s="30">
        <v>217</v>
      </c>
      <c r="B226" s="30" t="s">
        <v>983</v>
      </c>
      <c r="C226" s="31" t="s">
        <v>1260</v>
      </c>
      <c r="D226" s="31" t="s">
        <v>1149</v>
      </c>
      <c r="E226" s="32">
        <f>8000+6967.74</f>
        <v>14967.74</v>
      </c>
      <c r="F226" s="33" t="s">
        <v>986</v>
      </c>
      <c r="G226" s="33" t="s">
        <v>987</v>
      </c>
      <c r="H226" s="108"/>
    </row>
    <row r="227" spans="1:8" s="28" customFormat="1" ht="38.25" customHeight="1" x14ac:dyDescent="0.25">
      <c r="A227" s="30">
        <v>218</v>
      </c>
      <c r="B227" s="30" t="s">
        <v>983</v>
      </c>
      <c r="C227" s="31" t="s">
        <v>1261</v>
      </c>
      <c r="D227" s="31" t="s">
        <v>1013</v>
      </c>
      <c r="E227" s="32">
        <f>7000+6096.77</f>
        <v>13096.77</v>
      </c>
      <c r="F227" s="33" t="s">
        <v>986</v>
      </c>
      <c r="G227" s="33" t="s">
        <v>987</v>
      </c>
      <c r="H227" s="108"/>
    </row>
    <row r="228" spans="1:8" s="28" customFormat="1" ht="38.25" customHeight="1" x14ac:dyDescent="0.25">
      <c r="A228" s="30">
        <v>219</v>
      </c>
      <c r="B228" s="30" t="s">
        <v>983</v>
      </c>
      <c r="C228" s="31" t="s">
        <v>1262</v>
      </c>
      <c r="D228" s="31" t="s">
        <v>1051</v>
      </c>
      <c r="E228" s="32">
        <f>10000+8709.68</f>
        <v>18709.68</v>
      </c>
      <c r="F228" s="33" t="s">
        <v>986</v>
      </c>
      <c r="G228" s="33" t="s">
        <v>987</v>
      </c>
      <c r="H228" s="108"/>
    </row>
    <row r="229" spans="1:8" s="28" customFormat="1" ht="38.25" customHeight="1" x14ac:dyDescent="0.25">
      <c r="A229" s="30">
        <v>220</v>
      </c>
      <c r="B229" s="30" t="s">
        <v>983</v>
      </c>
      <c r="C229" s="31" t="s">
        <v>1263</v>
      </c>
      <c r="D229" s="31" t="s">
        <v>1020</v>
      </c>
      <c r="E229" s="32">
        <f>6500+5661.29</f>
        <v>12161.29</v>
      </c>
      <c r="F229" s="33" t="s">
        <v>986</v>
      </c>
      <c r="G229" s="33" t="s">
        <v>987</v>
      </c>
      <c r="H229" s="108"/>
    </row>
    <row r="230" spans="1:8" s="28" customFormat="1" ht="38.25" customHeight="1" x14ac:dyDescent="0.25">
      <c r="A230" s="30">
        <v>221</v>
      </c>
      <c r="B230" s="30" t="s">
        <v>983</v>
      </c>
      <c r="C230" s="31" t="s">
        <v>1264</v>
      </c>
      <c r="D230" s="31" t="s">
        <v>995</v>
      </c>
      <c r="E230" s="32">
        <f t="shared" ref="E230:E232" si="39">10000+8709.68</f>
        <v>18709.68</v>
      </c>
      <c r="F230" s="33" t="s">
        <v>986</v>
      </c>
      <c r="G230" s="33" t="s">
        <v>987</v>
      </c>
      <c r="H230" s="108"/>
    </row>
    <row r="231" spans="1:8" s="28" customFormat="1" ht="38.25" customHeight="1" x14ac:dyDescent="0.25">
      <c r="A231" s="30">
        <v>222</v>
      </c>
      <c r="B231" s="30" t="s">
        <v>983</v>
      </c>
      <c r="C231" s="31" t="s">
        <v>1265</v>
      </c>
      <c r="D231" s="31" t="s">
        <v>1073</v>
      </c>
      <c r="E231" s="32">
        <f t="shared" si="39"/>
        <v>18709.68</v>
      </c>
      <c r="F231" s="33" t="s">
        <v>986</v>
      </c>
      <c r="G231" s="33" t="s">
        <v>987</v>
      </c>
      <c r="H231" s="108"/>
    </row>
    <row r="232" spans="1:8" s="28" customFormat="1" ht="38.25" customHeight="1" x14ac:dyDescent="0.25">
      <c r="A232" s="30">
        <v>223</v>
      </c>
      <c r="B232" s="30" t="s">
        <v>983</v>
      </c>
      <c r="C232" s="31" t="s">
        <v>1266</v>
      </c>
      <c r="D232" s="31" t="s">
        <v>1051</v>
      </c>
      <c r="E232" s="32">
        <f t="shared" si="39"/>
        <v>18709.68</v>
      </c>
      <c r="F232" s="33" t="s">
        <v>986</v>
      </c>
      <c r="G232" s="33" t="s">
        <v>987</v>
      </c>
      <c r="H232" s="108"/>
    </row>
    <row r="233" spans="1:8" s="28" customFormat="1" ht="38.25" customHeight="1" x14ac:dyDescent="0.25">
      <c r="A233" s="30">
        <v>224</v>
      </c>
      <c r="B233" s="30" t="s">
        <v>983</v>
      </c>
      <c r="C233" s="31" t="s">
        <v>1267</v>
      </c>
      <c r="D233" s="31" t="s">
        <v>1020</v>
      </c>
      <c r="E233" s="32">
        <f>8000+6967.74</f>
        <v>14967.74</v>
      </c>
      <c r="F233" s="33" t="s">
        <v>986</v>
      </c>
      <c r="G233" s="33" t="s">
        <v>987</v>
      </c>
      <c r="H233" s="108"/>
    </row>
    <row r="234" spans="1:8" s="28" customFormat="1" ht="38.25" customHeight="1" x14ac:dyDescent="0.25">
      <c r="A234" s="30">
        <v>225</v>
      </c>
      <c r="B234" s="30" t="s">
        <v>983</v>
      </c>
      <c r="C234" s="31" t="s">
        <v>1268</v>
      </c>
      <c r="D234" s="31" t="s">
        <v>1149</v>
      </c>
      <c r="E234" s="32">
        <f>6500+5661.29</f>
        <v>12161.29</v>
      </c>
      <c r="F234" s="33" t="s">
        <v>986</v>
      </c>
      <c r="G234" s="33" t="s">
        <v>987</v>
      </c>
      <c r="H234" s="108"/>
    </row>
    <row r="235" spans="1:8" s="28" customFormat="1" ht="38.25" customHeight="1" x14ac:dyDescent="0.25">
      <c r="A235" s="30">
        <v>226</v>
      </c>
      <c r="B235" s="30" t="s">
        <v>983</v>
      </c>
      <c r="C235" s="31" t="s">
        <v>1269</v>
      </c>
      <c r="D235" s="31" t="s">
        <v>1106</v>
      </c>
      <c r="E235" s="32">
        <f>8000+6967.74</f>
        <v>14967.74</v>
      </c>
      <c r="F235" s="33" t="s">
        <v>986</v>
      </c>
      <c r="G235" s="33" t="s">
        <v>987</v>
      </c>
      <c r="H235" s="108"/>
    </row>
    <row r="236" spans="1:8" s="28" customFormat="1" ht="38.25" customHeight="1" x14ac:dyDescent="0.25">
      <c r="A236" s="30">
        <v>227</v>
      </c>
      <c r="B236" s="30" t="s">
        <v>983</v>
      </c>
      <c r="C236" s="31" t="s">
        <v>1270</v>
      </c>
      <c r="D236" s="31" t="s">
        <v>1020</v>
      </c>
      <c r="E236" s="32">
        <f>7000+6096.77</f>
        <v>13096.77</v>
      </c>
      <c r="F236" s="33" t="s">
        <v>986</v>
      </c>
      <c r="G236" s="33" t="s">
        <v>987</v>
      </c>
      <c r="H236" s="108"/>
    </row>
    <row r="237" spans="1:8" s="28" customFormat="1" ht="38.25" customHeight="1" x14ac:dyDescent="0.25">
      <c r="A237" s="30">
        <v>228</v>
      </c>
      <c r="B237" s="30" t="s">
        <v>983</v>
      </c>
      <c r="C237" s="31" t="s">
        <v>1271</v>
      </c>
      <c r="D237" s="31" t="s">
        <v>1207</v>
      </c>
      <c r="E237" s="32">
        <f>10000+8709.68</f>
        <v>18709.68</v>
      </c>
      <c r="F237" s="33" t="s">
        <v>986</v>
      </c>
      <c r="G237" s="33" t="s">
        <v>987</v>
      </c>
      <c r="H237" s="108"/>
    </row>
    <row r="238" spans="1:8" s="28" customFormat="1" ht="38.25" customHeight="1" x14ac:dyDescent="0.25">
      <c r="A238" s="30">
        <v>229</v>
      </c>
      <c r="B238" s="30" t="s">
        <v>983</v>
      </c>
      <c r="C238" s="31" t="s">
        <v>1272</v>
      </c>
      <c r="D238" s="31" t="s">
        <v>1013</v>
      </c>
      <c r="E238" s="32">
        <f t="shared" ref="E238:E239" si="40">6500+5661.29</f>
        <v>12161.29</v>
      </c>
      <c r="F238" s="33" t="s">
        <v>986</v>
      </c>
      <c r="G238" s="33" t="s">
        <v>987</v>
      </c>
      <c r="H238" s="108"/>
    </row>
    <row r="239" spans="1:8" s="28" customFormat="1" ht="38.25" customHeight="1" x14ac:dyDescent="0.25">
      <c r="A239" s="30">
        <v>230</v>
      </c>
      <c r="B239" s="30" t="s">
        <v>983</v>
      </c>
      <c r="C239" s="31" t="s">
        <v>1273</v>
      </c>
      <c r="D239" s="31" t="s">
        <v>1149</v>
      </c>
      <c r="E239" s="32">
        <f t="shared" si="40"/>
        <v>12161.29</v>
      </c>
      <c r="F239" s="33" t="s">
        <v>986</v>
      </c>
      <c r="G239" s="33" t="s">
        <v>987</v>
      </c>
      <c r="H239" s="108"/>
    </row>
    <row r="240" spans="1:8" s="28" customFormat="1" ht="38.25" customHeight="1" x14ac:dyDescent="0.25">
      <c r="A240" s="30">
        <v>231</v>
      </c>
      <c r="B240" s="30" t="s">
        <v>983</v>
      </c>
      <c r="C240" s="31" t="s">
        <v>1274</v>
      </c>
      <c r="D240" s="31" t="s">
        <v>1013</v>
      </c>
      <c r="E240" s="32">
        <f>6000+5225.81</f>
        <v>11225.810000000001</v>
      </c>
      <c r="F240" s="33" t="s">
        <v>986</v>
      </c>
      <c r="G240" s="33" t="s">
        <v>987</v>
      </c>
      <c r="H240" s="108"/>
    </row>
    <row r="241" spans="1:8" s="28" customFormat="1" ht="38.25" customHeight="1" x14ac:dyDescent="0.25">
      <c r="A241" s="30">
        <v>232</v>
      </c>
      <c r="B241" s="30" t="s">
        <v>983</v>
      </c>
      <c r="C241" s="31" t="s">
        <v>1275</v>
      </c>
      <c r="D241" s="31" t="s">
        <v>1276</v>
      </c>
      <c r="E241" s="32">
        <f>10000+8709.68</f>
        <v>18709.68</v>
      </c>
      <c r="F241" s="33" t="s">
        <v>986</v>
      </c>
      <c r="G241" s="33" t="s">
        <v>987</v>
      </c>
      <c r="H241" s="108"/>
    </row>
    <row r="242" spans="1:8" s="28" customFormat="1" ht="38.25" customHeight="1" x14ac:dyDescent="0.25">
      <c r="A242" s="30">
        <v>233</v>
      </c>
      <c r="B242" s="30" t="s">
        <v>983</v>
      </c>
      <c r="C242" s="31" t="s">
        <v>1277</v>
      </c>
      <c r="D242" s="31" t="s">
        <v>1202</v>
      </c>
      <c r="E242" s="32">
        <f>7000+6096.77</f>
        <v>13096.77</v>
      </c>
      <c r="F242" s="33" t="s">
        <v>986</v>
      </c>
      <c r="G242" s="33" t="s">
        <v>987</v>
      </c>
      <c r="H242" s="108"/>
    </row>
    <row r="243" spans="1:8" s="28" customFormat="1" ht="38.25" customHeight="1" x14ac:dyDescent="0.25">
      <c r="A243" s="30">
        <v>234</v>
      </c>
      <c r="B243" s="30" t="s">
        <v>983</v>
      </c>
      <c r="C243" s="31" t="s">
        <v>1278</v>
      </c>
      <c r="D243" s="31" t="s">
        <v>1086</v>
      </c>
      <c r="E243" s="32">
        <f>10000+8709.68</f>
        <v>18709.68</v>
      </c>
      <c r="F243" s="33" t="s">
        <v>986</v>
      </c>
      <c r="G243" s="33" t="s">
        <v>987</v>
      </c>
      <c r="H243" s="108"/>
    </row>
    <row r="244" spans="1:8" s="28" customFormat="1" ht="38.25" customHeight="1" x14ac:dyDescent="0.25">
      <c r="A244" s="30">
        <v>235</v>
      </c>
      <c r="B244" s="30" t="s">
        <v>983</v>
      </c>
      <c r="C244" s="31" t="s">
        <v>1279</v>
      </c>
      <c r="D244" s="31" t="s">
        <v>1202</v>
      </c>
      <c r="E244" s="32">
        <f>6500+5661.29</f>
        <v>12161.29</v>
      </c>
      <c r="F244" s="33" t="s">
        <v>986</v>
      </c>
      <c r="G244" s="33" t="s">
        <v>987</v>
      </c>
      <c r="H244" s="108"/>
    </row>
    <row r="245" spans="1:8" s="28" customFormat="1" ht="38.25" customHeight="1" x14ac:dyDescent="0.25">
      <c r="A245" s="30">
        <v>236</v>
      </c>
      <c r="B245" s="30" t="s">
        <v>983</v>
      </c>
      <c r="C245" s="31" t="s">
        <v>1280</v>
      </c>
      <c r="D245" s="31" t="s">
        <v>1091</v>
      </c>
      <c r="E245" s="32">
        <f t="shared" ref="E245:E246" si="41">8000+6967.74</f>
        <v>14967.74</v>
      </c>
      <c r="F245" s="33" t="s">
        <v>986</v>
      </c>
      <c r="G245" s="33" t="s">
        <v>987</v>
      </c>
      <c r="H245" s="108"/>
    </row>
    <row r="246" spans="1:8" s="28" customFormat="1" ht="38.25" customHeight="1" x14ac:dyDescent="0.25">
      <c r="A246" s="30">
        <v>237</v>
      </c>
      <c r="B246" s="30" t="s">
        <v>983</v>
      </c>
      <c r="C246" s="31" t="s">
        <v>1281</v>
      </c>
      <c r="D246" s="31" t="s">
        <v>993</v>
      </c>
      <c r="E246" s="32">
        <f t="shared" si="41"/>
        <v>14967.74</v>
      </c>
      <c r="F246" s="33" t="s">
        <v>986</v>
      </c>
      <c r="G246" s="33" t="s">
        <v>987</v>
      </c>
      <c r="H246" s="108"/>
    </row>
    <row r="247" spans="1:8" s="28" customFormat="1" ht="38.25" customHeight="1" x14ac:dyDescent="0.25">
      <c r="A247" s="30">
        <v>238</v>
      </c>
      <c r="B247" s="30" t="s">
        <v>983</v>
      </c>
      <c r="C247" s="31" t="s">
        <v>1282</v>
      </c>
      <c r="D247" s="31" t="s">
        <v>1283</v>
      </c>
      <c r="E247" s="32">
        <f t="shared" ref="E247:E249" si="42">7000+6096.77</f>
        <v>13096.77</v>
      </c>
      <c r="F247" s="33" t="s">
        <v>986</v>
      </c>
      <c r="G247" s="33" t="s">
        <v>987</v>
      </c>
      <c r="H247" s="108"/>
    </row>
    <row r="248" spans="1:8" s="28" customFormat="1" ht="38.25" customHeight="1" x14ac:dyDescent="0.25">
      <c r="A248" s="30">
        <v>239</v>
      </c>
      <c r="B248" s="30" t="s">
        <v>983</v>
      </c>
      <c r="C248" s="31" t="s">
        <v>1284</v>
      </c>
      <c r="D248" s="31" t="s">
        <v>1149</v>
      </c>
      <c r="E248" s="32">
        <f t="shared" si="42"/>
        <v>13096.77</v>
      </c>
      <c r="F248" s="33" t="s">
        <v>986</v>
      </c>
      <c r="G248" s="33" t="s">
        <v>987</v>
      </c>
      <c r="H248" s="108"/>
    </row>
    <row r="249" spans="1:8" s="28" customFormat="1" ht="38.25" customHeight="1" x14ac:dyDescent="0.25">
      <c r="A249" s="30">
        <v>240</v>
      </c>
      <c r="B249" s="30" t="s">
        <v>983</v>
      </c>
      <c r="C249" s="31" t="s">
        <v>1285</v>
      </c>
      <c r="D249" s="31" t="s">
        <v>1149</v>
      </c>
      <c r="E249" s="32">
        <f t="shared" si="42"/>
        <v>13096.77</v>
      </c>
      <c r="F249" s="33" t="s">
        <v>986</v>
      </c>
      <c r="G249" s="33" t="s">
        <v>987</v>
      </c>
      <c r="H249" s="108"/>
    </row>
    <row r="250" spans="1:8" s="28" customFormat="1" ht="38.25" customHeight="1" x14ac:dyDescent="0.25">
      <c r="A250" s="30">
        <v>241</v>
      </c>
      <c r="B250" s="30" t="s">
        <v>983</v>
      </c>
      <c r="C250" s="31" t="s">
        <v>1286</v>
      </c>
      <c r="D250" s="31" t="s">
        <v>1219</v>
      </c>
      <c r="E250" s="32">
        <f>9000+7838.71</f>
        <v>16838.71</v>
      </c>
      <c r="F250" s="33" t="s">
        <v>986</v>
      </c>
      <c r="G250" s="33" t="s">
        <v>987</v>
      </c>
      <c r="H250" s="108"/>
    </row>
    <row r="251" spans="1:8" s="28" customFormat="1" ht="38.25" customHeight="1" x14ac:dyDescent="0.25">
      <c r="A251" s="30">
        <v>242</v>
      </c>
      <c r="B251" s="30" t="s">
        <v>983</v>
      </c>
      <c r="C251" s="31" t="s">
        <v>1287</v>
      </c>
      <c r="D251" s="31" t="s">
        <v>1020</v>
      </c>
      <c r="E251" s="32">
        <f>6500+5661.29</f>
        <v>12161.29</v>
      </c>
      <c r="F251" s="33" t="s">
        <v>986</v>
      </c>
      <c r="G251" s="33" t="s">
        <v>987</v>
      </c>
      <c r="H251" s="108"/>
    </row>
    <row r="252" spans="1:8" s="28" customFormat="1" ht="38.25" customHeight="1" x14ac:dyDescent="0.25">
      <c r="A252" s="30">
        <v>243</v>
      </c>
      <c r="B252" s="30" t="s">
        <v>983</v>
      </c>
      <c r="C252" s="31" t="s">
        <v>1288</v>
      </c>
      <c r="D252" s="31" t="s">
        <v>1020</v>
      </c>
      <c r="E252" s="32">
        <f>7000+6096.77</f>
        <v>13096.77</v>
      </c>
      <c r="F252" s="33" t="s">
        <v>986</v>
      </c>
      <c r="G252" s="33" t="s">
        <v>987</v>
      </c>
      <c r="H252" s="108"/>
    </row>
    <row r="253" spans="1:8" s="28" customFormat="1" ht="38.25" customHeight="1" x14ac:dyDescent="0.25">
      <c r="A253" s="30">
        <v>244</v>
      </c>
      <c r="B253" s="30" t="s">
        <v>983</v>
      </c>
      <c r="C253" s="31" t="s">
        <v>1289</v>
      </c>
      <c r="D253" s="31" t="s">
        <v>1149</v>
      </c>
      <c r="E253" s="32">
        <f t="shared" ref="E253:E256" si="43">6500+5661.29</f>
        <v>12161.29</v>
      </c>
      <c r="F253" s="33" t="s">
        <v>986</v>
      </c>
      <c r="G253" s="33" t="s">
        <v>987</v>
      </c>
      <c r="H253" s="108"/>
    </row>
    <row r="254" spans="1:8" s="28" customFormat="1" ht="38.25" customHeight="1" x14ac:dyDescent="0.25">
      <c r="A254" s="30">
        <v>245</v>
      </c>
      <c r="B254" s="30" t="s">
        <v>983</v>
      </c>
      <c r="C254" s="31" t="s">
        <v>1290</v>
      </c>
      <c r="D254" s="31" t="s">
        <v>1136</v>
      </c>
      <c r="E254" s="32">
        <f t="shared" si="43"/>
        <v>12161.29</v>
      </c>
      <c r="F254" s="33" t="s">
        <v>986</v>
      </c>
      <c r="G254" s="33" t="s">
        <v>987</v>
      </c>
      <c r="H254" s="108"/>
    </row>
    <row r="255" spans="1:8" s="28" customFormat="1" ht="38.25" customHeight="1" x14ac:dyDescent="0.25">
      <c r="A255" s="30">
        <v>246</v>
      </c>
      <c r="B255" s="30" t="s">
        <v>983</v>
      </c>
      <c r="C255" s="31" t="s">
        <v>1291</v>
      </c>
      <c r="D255" s="31" t="s">
        <v>1109</v>
      </c>
      <c r="E255" s="32">
        <f t="shared" si="43"/>
        <v>12161.29</v>
      </c>
      <c r="F255" s="33" t="s">
        <v>986</v>
      </c>
      <c r="G255" s="33" t="s">
        <v>987</v>
      </c>
      <c r="H255" s="108"/>
    </row>
    <row r="256" spans="1:8" s="28" customFormat="1" ht="38.25" customHeight="1" x14ac:dyDescent="0.25">
      <c r="A256" s="30">
        <v>247</v>
      </c>
      <c r="B256" s="30" t="s">
        <v>983</v>
      </c>
      <c r="C256" s="31" t="s">
        <v>1292</v>
      </c>
      <c r="D256" s="31" t="s">
        <v>1149</v>
      </c>
      <c r="E256" s="32">
        <f t="shared" si="43"/>
        <v>12161.29</v>
      </c>
      <c r="F256" s="33" t="s">
        <v>986</v>
      </c>
      <c r="G256" s="33" t="s">
        <v>987</v>
      </c>
      <c r="H256" s="108"/>
    </row>
    <row r="257" spans="1:8" s="28" customFormat="1" ht="38.25" customHeight="1" x14ac:dyDescent="0.25">
      <c r="A257" s="30">
        <v>248</v>
      </c>
      <c r="B257" s="30" t="s">
        <v>983</v>
      </c>
      <c r="C257" s="31" t="s">
        <v>1293</v>
      </c>
      <c r="D257" s="31" t="s">
        <v>1000</v>
      </c>
      <c r="E257" s="32">
        <f>10000+8709.68</f>
        <v>18709.68</v>
      </c>
      <c r="F257" s="33" t="s">
        <v>986</v>
      </c>
      <c r="G257" s="33" t="s">
        <v>987</v>
      </c>
      <c r="H257" s="108"/>
    </row>
    <row r="258" spans="1:8" s="28" customFormat="1" ht="38.25" customHeight="1" x14ac:dyDescent="0.25">
      <c r="A258" s="30">
        <v>249</v>
      </c>
      <c r="B258" s="30" t="s">
        <v>983</v>
      </c>
      <c r="C258" s="31" t="s">
        <v>1294</v>
      </c>
      <c r="D258" s="31" t="s">
        <v>1295</v>
      </c>
      <c r="E258" s="32">
        <f>12500+10887.1</f>
        <v>23387.1</v>
      </c>
      <c r="F258" s="33" t="s">
        <v>986</v>
      </c>
      <c r="G258" s="33" t="s">
        <v>987</v>
      </c>
      <c r="H258" s="108"/>
    </row>
    <row r="259" spans="1:8" s="28" customFormat="1" ht="38.25" customHeight="1" x14ac:dyDescent="0.25">
      <c r="A259" s="30">
        <v>250</v>
      </c>
      <c r="B259" s="30" t="s">
        <v>983</v>
      </c>
      <c r="C259" s="31" t="s">
        <v>1296</v>
      </c>
      <c r="D259" s="31" t="s">
        <v>1004</v>
      </c>
      <c r="E259" s="32">
        <f>9000+7838.71</f>
        <v>16838.71</v>
      </c>
      <c r="F259" s="33" t="s">
        <v>986</v>
      </c>
      <c r="G259" s="33" t="s">
        <v>987</v>
      </c>
      <c r="H259" s="108"/>
    </row>
    <row r="260" spans="1:8" s="28" customFormat="1" ht="38.25" customHeight="1" x14ac:dyDescent="0.25">
      <c r="A260" s="30">
        <v>251</v>
      </c>
      <c r="B260" s="30" t="s">
        <v>983</v>
      </c>
      <c r="C260" s="31" t="s">
        <v>1297</v>
      </c>
      <c r="D260" s="31" t="s">
        <v>1020</v>
      </c>
      <c r="E260" s="32">
        <f>7000+6096.77</f>
        <v>13096.77</v>
      </c>
      <c r="F260" s="33" t="s">
        <v>986</v>
      </c>
      <c r="G260" s="33" t="s">
        <v>987</v>
      </c>
      <c r="H260" s="108"/>
    </row>
    <row r="261" spans="1:8" s="28" customFormat="1" ht="38.25" customHeight="1" x14ac:dyDescent="0.25">
      <c r="A261" s="30">
        <v>252</v>
      </c>
      <c r="B261" s="30" t="s">
        <v>983</v>
      </c>
      <c r="C261" s="31" t="s">
        <v>1298</v>
      </c>
      <c r="D261" s="31" t="s">
        <v>1016</v>
      </c>
      <c r="E261" s="32">
        <f>10000+8709.68</f>
        <v>18709.68</v>
      </c>
      <c r="F261" s="33" t="s">
        <v>986</v>
      </c>
      <c r="G261" s="33" t="s">
        <v>987</v>
      </c>
      <c r="H261" s="108"/>
    </row>
    <row r="262" spans="1:8" s="28" customFormat="1" ht="38.25" customHeight="1" x14ac:dyDescent="0.25">
      <c r="A262" s="30">
        <v>253</v>
      </c>
      <c r="B262" s="30" t="s">
        <v>983</v>
      </c>
      <c r="C262" s="31" t="s">
        <v>1299</v>
      </c>
      <c r="D262" s="31" t="s">
        <v>1149</v>
      </c>
      <c r="E262" s="32">
        <f>7000+6096.77</f>
        <v>13096.77</v>
      </c>
      <c r="F262" s="33" t="s">
        <v>986</v>
      </c>
      <c r="G262" s="33" t="s">
        <v>987</v>
      </c>
      <c r="H262" s="108"/>
    </row>
    <row r="263" spans="1:8" s="28" customFormat="1" ht="38.25" customHeight="1" x14ac:dyDescent="0.25">
      <c r="A263" s="30">
        <v>254</v>
      </c>
      <c r="B263" s="30" t="s">
        <v>983</v>
      </c>
      <c r="C263" s="31" t="s">
        <v>1300</v>
      </c>
      <c r="D263" s="31" t="s">
        <v>1051</v>
      </c>
      <c r="E263" s="32">
        <f>9000+7838.71</f>
        <v>16838.71</v>
      </c>
      <c r="F263" s="33" t="s">
        <v>986</v>
      </c>
      <c r="G263" s="33" t="s">
        <v>987</v>
      </c>
      <c r="H263" s="108"/>
    </row>
    <row r="264" spans="1:8" s="28" customFormat="1" ht="38.25" customHeight="1" x14ac:dyDescent="0.25">
      <c r="A264" s="30">
        <v>255</v>
      </c>
      <c r="B264" s="30" t="s">
        <v>983</v>
      </c>
      <c r="C264" s="31" t="s">
        <v>1301</v>
      </c>
      <c r="D264" s="31" t="s">
        <v>1020</v>
      </c>
      <c r="E264" s="32">
        <f>6500+5661.29</f>
        <v>12161.29</v>
      </c>
      <c r="F264" s="33" t="s">
        <v>986</v>
      </c>
      <c r="G264" s="33" t="s">
        <v>987</v>
      </c>
      <c r="H264" s="108"/>
    </row>
    <row r="265" spans="1:8" s="28" customFormat="1" ht="38.25" customHeight="1" x14ac:dyDescent="0.25">
      <c r="A265" s="30">
        <v>256</v>
      </c>
      <c r="B265" s="30" t="s">
        <v>983</v>
      </c>
      <c r="C265" s="31" t="s">
        <v>1302</v>
      </c>
      <c r="D265" s="31" t="s">
        <v>1073</v>
      </c>
      <c r="E265" s="32">
        <f>10000+8709.68</f>
        <v>18709.68</v>
      </c>
      <c r="F265" s="33" t="s">
        <v>986</v>
      </c>
      <c r="G265" s="33" t="s">
        <v>987</v>
      </c>
      <c r="H265" s="108"/>
    </row>
    <row r="266" spans="1:8" s="28" customFormat="1" ht="38.25" customHeight="1" x14ac:dyDescent="0.25">
      <c r="A266" s="30">
        <v>257</v>
      </c>
      <c r="B266" s="30" t="s">
        <v>983</v>
      </c>
      <c r="C266" s="31" t="s">
        <v>1303</v>
      </c>
      <c r="D266" s="31" t="s">
        <v>1008</v>
      </c>
      <c r="E266" s="32">
        <f>8000+6967.74</f>
        <v>14967.74</v>
      </c>
      <c r="F266" s="33" t="s">
        <v>986</v>
      </c>
      <c r="G266" s="33" t="s">
        <v>987</v>
      </c>
      <c r="H266" s="108"/>
    </row>
    <row r="267" spans="1:8" s="28" customFormat="1" ht="38.25" customHeight="1" x14ac:dyDescent="0.25">
      <c r="A267" s="30">
        <v>258</v>
      </c>
      <c r="B267" s="30" t="s">
        <v>983</v>
      </c>
      <c r="C267" s="31" t="s">
        <v>1304</v>
      </c>
      <c r="D267" s="31" t="s">
        <v>1305</v>
      </c>
      <c r="E267" s="32">
        <f t="shared" ref="E267:E268" si="44">6500+5661.29</f>
        <v>12161.29</v>
      </c>
      <c r="F267" s="33" t="s">
        <v>986</v>
      </c>
      <c r="G267" s="33" t="s">
        <v>987</v>
      </c>
      <c r="H267" s="108"/>
    </row>
    <row r="268" spans="1:8" s="28" customFormat="1" ht="38.25" customHeight="1" x14ac:dyDescent="0.25">
      <c r="A268" s="30">
        <v>259</v>
      </c>
      <c r="B268" s="30" t="s">
        <v>983</v>
      </c>
      <c r="C268" s="31" t="s">
        <v>1306</v>
      </c>
      <c r="D268" s="31" t="s">
        <v>1256</v>
      </c>
      <c r="E268" s="32">
        <f t="shared" si="44"/>
        <v>12161.29</v>
      </c>
      <c r="F268" s="33" t="s">
        <v>986</v>
      </c>
      <c r="G268" s="33" t="s">
        <v>987</v>
      </c>
      <c r="H268" s="108"/>
    </row>
    <row r="269" spans="1:8" s="28" customFormat="1" ht="38.25" customHeight="1" x14ac:dyDescent="0.25">
      <c r="A269" s="30">
        <v>260</v>
      </c>
      <c r="B269" s="30" t="s">
        <v>983</v>
      </c>
      <c r="C269" s="31" t="s">
        <v>1307</v>
      </c>
      <c r="D269" s="31" t="s">
        <v>1122</v>
      </c>
      <c r="E269" s="32">
        <f>8000+6967.74</f>
        <v>14967.74</v>
      </c>
      <c r="F269" s="33" t="s">
        <v>986</v>
      </c>
      <c r="G269" s="33" t="s">
        <v>987</v>
      </c>
      <c r="H269" s="108"/>
    </row>
    <row r="270" spans="1:8" s="28" customFormat="1" ht="38.25" customHeight="1" x14ac:dyDescent="0.25">
      <c r="A270" s="30">
        <v>261</v>
      </c>
      <c r="B270" s="30" t="s">
        <v>983</v>
      </c>
      <c r="C270" s="31" t="s">
        <v>1308</v>
      </c>
      <c r="D270" s="31" t="s">
        <v>1305</v>
      </c>
      <c r="E270" s="32">
        <f>6500+5661.29</f>
        <v>12161.29</v>
      </c>
      <c r="F270" s="33" t="s">
        <v>986</v>
      </c>
      <c r="G270" s="33" t="s">
        <v>987</v>
      </c>
      <c r="H270" s="108"/>
    </row>
    <row r="271" spans="1:8" s="28" customFormat="1" ht="38.25" customHeight="1" x14ac:dyDescent="0.25">
      <c r="A271" s="30">
        <v>262</v>
      </c>
      <c r="B271" s="30" t="s">
        <v>983</v>
      </c>
      <c r="C271" s="31" t="s">
        <v>1309</v>
      </c>
      <c r="D271" s="31" t="s">
        <v>1310</v>
      </c>
      <c r="E271" s="32">
        <f>26400+22993.55</f>
        <v>49393.55</v>
      </c>
      <c r="F271" s="33" t="s">
        <v>986</v>
      </c>
      <c r="G271" s="33" t="s">
        <v>987</v>
      </c>
      <c r="H271" s="108"/>
    </row>
    <row r="272" spans="1:8" s="28" customFormat="1" ht="38.25" customHeight="1" x14ac:dyDescent="0.25">
      <c r="A272" s="30">
        <v>263</v>
      </c>
      <c r="B272" s="30" t="s">
        <v>983</v>
      </c>
      <c r="C272" s="31" t="s">
        <v>1311</v>
      </c>
      <c r="D272" s="31" t="s">
        <v>1312</v>
      </c>
      <c r="E272" s="32">
        <f>26400+22993.55</f>
        <v>49393.55</v>
      </c>
      <c r="F272" s="33" t="s">
        <v>986</v>
      </c>
      <c r="G272" s="33" t="s">
        <v>987</v>
      </c>
      <c r="H272" s="108"/>
    </row>
  </sheetData>
  <protectedRanges>
    <protectedRange sqref="D44" name="Ingresar Texto Permitido"/>
    <protectedRange sqref="D110" name="Ingresar Texto Permitido_1"/>
  </protectedRanges>
  <autoFilter ref="A9:G272" xr:uid="{31BBA973-5FB3-4C1C-A468-943E80961F2A}"/>
  <mergeCells count="3">
    <mergeCell ref="A8:G8"/>
    <mergeCell ref="A7:H7"/>
    <mergeCell ref="D1:H6"/>
  </mergeCells>
  <conditionalFormatting sqref="C1:C6 C9">
    <cfRule type="duplicateValues" dxfId="38" priority="57"/>
    <cfRule type="duplicateValues" dxfId="37" priority="58"/>
  </conditionalFormatting>
  <conditionalFormatting sqref="C1:C6">
    <cfRule type="duplicateValues" dxfId="36" priority="55"/>
  </conditionalFormatting>
  <conditionalFormatting sqref="C273:C1048576 C1:C6 C9">
    <cfRule type="duplicateValues" dxfId="35" priority="3"/>
    <cfRule type="duplicateValues" dxfId="34" priority="4"/>
    <cfRule type="duplicateValues" dxfId="33" priority="5"/>
    <cfRule type="duplicateValues" dxfId="32" priority="9"/>
  </conditionalFormatting>
  <conditionalFormatting sqref="D191:D192">
    <cfRule type="duplicateValues" dxfId="31" priority="2"/>
  </conditionalFormatting>
  <conditionalFormatting sqref="D227">
    <cfRule type="duplicateValues" dxfId="30" priority="1"/>
  </conditionalFormatting>
  <pageMargins left="0.7" right="0.7" top="0.75" bottom="0.75" header="0.3" footer="0.3"/>
  <pageSetup paperSize="5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B20E-F866-4B11-A652-08A9D6D58148}">
  <sheetPr>
    <tabColor rgb="FF92D050"/>
  </sheetPr>
  <dimension ref="A1:I43"/>
  <sheetViews>
    <sheetView topLeftCell="A4" workbookViewId="0">
      <selection activeCell="M7" sqref="M7"/>
    </sheetView>
  </sheetViews>
  <sheetFormatPr baseColWidth="10" defaultColWidth="11" defaultRowHeight="15" x14ac:dyDescent="0.25"/>
  <cols>
    <col min="1" max="1" width="5.5703125" customWidth="1"/>
    <col min="2" max="2" width="11.140625" customWidth="1"/>
    <col min="3" max="3" width="39.5703125" customWidth="1"/>
    <col min="4" max="4" width="30.7109375" customWidth="1"/>
    <col min="5" max="5" width="18.28515625" customWidth="1"/>
    <col min="6" max="6" width="24.7109375" customWidth="1"/>
    <col min="7" max="7" width="28.85546875" customWidth="1"/>
    <col min="8" max="8" width="11" style="13"/>
  </cols>
  <sheetData>
    <row r="1" spans="1:9" s="14" customFormat="1" ht="28.5" customHeight="1" x14ac:dyDescent="0.25">
      <c r="A1" s="123"/>
      <c r="B1" s="123"/>
      <c r="C1" s="123"/>
      <c r="D1" s="121" t="s">
        <v>0</v>
      </c>
      <c r="E1" s="121"/>
      <c r="F1" s="121"/>
      <c r="G1" s="121"/>
      <c r="H1" s="121"/>
    </row>
    <row r="2" spans="1:9" s="14" customFormat="1" ht="28.5" customHeight="1" x14ac:dyDescent="0.25">
      <c r="A2" s="123"/>
      <c r="B2" s="123"/>
      <c r="C2" s="123"/>
      <c r="D2" s="121"/>
      <c r="E2" s="121"/>
      <c r="F2" s="121"/>
      <c r="G2" s="121"/>
      <c r="H2" s="121"/>
      <c r="I2" s="100"/>
    </row>
    <row r="3" spans="1:9" s="14" customFormat="1" ht="28.5" customHeight="1" x14ac:dyDescent="0.25">
      <c r="A3" s="123"/>
      <c r="B3" s="123"/>
      <c r="C3" s="123"/>
      <c r="D3" s="121"/>
      <c r="E3" s="121"/>
      <c r="F3" s="121"/>
      <c r="G3" s="121"/>
      <c r="H3" s="121"/>
      <c r="I3" s="100"/>
    </row>
    <row r="4" spans="1:9" s="14" customFormat="1" ht="28.5" customHeight="1" x14ac:dyDescent="0.25">
      <c r="A4" s="123"/>
      <c r="B4" s="123"/>
      <c r="C4" s="123"/>
      <c r="D4" s="121"/>
      <c r="E4" s="121"/>
      <c r="F4" s="121"/>
      <c r="G4" s="121"/>
      <c r="H4" s="121"/>
      <c r="I4" s="100"/>
    </row>
    <row r="5" spans="1:9" s="14" customFormat="1" ht="28.5" customHeight="1" x14ac:dyDescent="0.25">
      <c r="A5" s="123"/>
      <c r="B5" s="123"/>
      <c r="C5" s="123"/>
      <c r="D5" s="121"/>
      <c r="E5" s="121"/>
      <c r="F5" s="121"/>
      <c r="G5" s="121"/>
      <c r="H5" s="121"/>
      <c r="I5" s="100"/>
    </row>
    <row r="6" spans="1:9" s="14" customFormat="1" ht="28.5" customHeight="1" x14ac:dyDescent="0.25">
      <c r="A6" s="123"/>
      <c r="B6" s="123"/>
      <c r="C6" s="123"/>
      <c r="D6" s="121"/>
      <c r="E6" s="121"/>
      <c r="F6" s="121"/>
      <c r="G6" s="121"/>
      <c r="H6" s="121"/>
      <c r="I6" s="100"/>
    </row>
    <row r="7" spans="1:9" s="14" customFormat="1" ht="29.25" customHeight="1" thickBot="1" x14ac:dyDescent="0.3">
      <c r="A7" s="124"/>
      <c r="B7" s="124"/>
      <c r="C7" s="124"/>
      <c r="D7" s="122"/>
      <c r="E7" s="122"/>
      <c r="F7" s="122"/>
      <c r="G7" s="122"/>
      <c r="H7" s="122"/>
      <c r="I7" s="100"/>
    </row>
    <row r="8" spans="1:9" s="14" customFormat="1" ht="28.5" customHeight="1" x14ac:dyDescent="0.25">
      <c r="A8" s="115" t="s">
        <v>945</v>
      </c>
      <c r="B8" s="116"/>
      <c r="C8" s="116"/>
      <c r="D8" s="116"/>
      <c r="E8" s="116"/>
      <c r="F8" s="116"/>
      <c r="G8" s="116"/>
      <c r="H8" s="117"/>
    </row>
    <row r="9" spans="1:9" s="14" customFormat="1" ht="15.75" customHeight="1" thickBot="1" x14ac:dyDescent="0.3">
      <c r="A9" s="118"/>
      <c r="B9" s="119"/>
      <c r="C9" s="119"/>
      <c r="D9" s="119"/>
      <c r="E9" s="119"/>
      <c r="F9" s="119"/>
      <c r="G9" s="119"/>
      <c r="H9" s="120"/>
    </row>
    <row r="10" spans="1:9" s="96" customFormat="1" ht="21" x14ac:dyDescent="0.25">
      <c r="A10" s="95"/>
      <c r="B10" s="95"/>
      <c r="C10" s="95"/>
      <c r="D10" s="95"/>
      <c r="E10" s="95"/>
      <c r="F10" s="95"/>
      <c r="G10" s="95"/>
      <c r="H10" s="109"/>
    </row>
    <row r="11" spans="1:9" s="14" customFormat="1" ht="45" x14ac:dyDescent="0.25">
      <c r="A11" s="97" t="s">
        <v>2</v>
      </c>
      <c r="B11" s="98" t="s">
        <v>3</v>
      </c>
      <c r="C11" s="98" t="s">
        <v>4</v>
      </c>
      <c r="D11" s="98" t="s">
        <v>946</v>
      </c>
      <c r="E11" s="98" t="s">
        <v>947</v>
      </c>
      <c r="F11" s="99" t="s">
        <v>948</v>
      </c>
      <c r="G11" s="99" t="s">
        <v>14</v>
      </c>
      <c r="H11" s="110" t="s">
        <v>1324</v>
      </c>
    </row>
    <row r="12" spans="1:9" s="14" customFormat="1" ht="37.5" customHeight="1" x14ac:dyDescent="0.25">
      <c r="A12" s="15">
        <v>1</v>
      </c>
      <c r="B12" s="16" t="s">
        <v>949</v>
      </c>
      <c r="C12" s="17" t="s">
        <v>950</v>
      </c>
      <c r="D12" s="18" t="s">
        <v>951</v>
      </c>
      <c r="E12" s="19">
        <v>5000</v>
      </c>
      <c r="F12" s="20" t="s">
        <v>952</v>
      </c>
      <c r="G12" s="21"/>
      <c r="H12" s="105"/>
    </row>
    <row r="13" spans="1:9" s="14" customFormat="1" ht="37.5" customHeight="1" x14ac:dyDescent="0.25">
      <c r="A13" s="15">
        <v>2</v>
      </c>
      <c r="B13" s="16" t="s">
        <v>949</v>
      </c>
      <c r="C13" s="17" t="s">
        <v>953</v>
      </c>
      <c r="D13" s="18" t="s">
        <v>954</v>
      </c>
      <c r="E13" s="19">
        <v>12000</v>
      </c>
      <c r="F13" s="20" t="s">
        <v>952</v>
      </c>
      <c r="G13" s="21"/>
      <c r="H13" s="105"/>
    </row>
    <row r="14" spans="1:9" s="14" customFormat="1" ht="37.5" customHeight="1" x14ac:dyDescent="0.25">
      <c r="A14" s="15">
        <v>3</v>
      </c>
      <c r="B14" s="16" t="s">
        <v>949</v>
      </c>
      <c r="C14" s="17" t="s">
        <v>955</v>
      </c>
      <c r="D14" s="18" t="s">
        <v>954</v>
      </c>
      <c r="E14" s="19">
        <v>12000</v>
      </c>
      <c r="F14" s="20" t="s">
        <v>952</v>
      </c>
      <c r="G14" s="21"/>
      <c r="H14" s="105"/>
    </row>
    <row r="15" spans="1:9" s="14" customFormat="1" ht="37.5" customHeight="1" x14ac:dyDescent="0.25">
      <c r="A15" s="15">
        <v>4</v>
      </c>
      <c r="B15" s="16" t="s">
        <v>949</v>
      </c>
      <c r="C15" s="17" t="s">
        <v>956</v>
      </c>
      <c r="D15" s="18" t="s">
        <v>954</v>
      </c>
      <c r="E15" s="19">
        <v>12000</v>
      </c>
      <c r="F15" s="20" t="s">
        <v>952</v>
      </c>
      <c r="G15" s="21"/>
      <c r="H15" s="105"/>
    </row>
    <row r="16" spans="1:9" s="14" customFormat="1" ht="37.5" customHeight="1" x14ac:dyDescent="0.25">
      <c r="A16" s="15">
        <v>5</v>
      </c>
      <c r="B16" s="16" t="s">
        <v>949</v>
      </c>
      <c r="C16" s="17" t="s">
        <v>957</v>
      </c>
      <c r="D16" s="18" t="s">
        <v>954</v>
      </c>
      <c r="E16" s="19">
        <v>12000</v>
      </c>
      <c r="F16" s="20" t="s">
        <v>952</v>
      </c>
      <c r="G16" s="21"/>
      <c r="H16" s="105"/>
    </row>
    <row r="17" spans="1:8" s="14" customFormat="1" ht="37.5" customHeight="1" x14ac:dyDescent="0.25">
      <c r="A17" s="15">
        <v>6</v>
      </c>
      <c r="B17" s="16" t="s">
        <v>949</v>
      </c>
      <c r="C17" s="17" t="s">
        <v>958</v>
      </c>
      <c r="D17" s="18" t="s">
        <v>954</v>
      </c>
      <c r="E17" s="19">
        <v>12000</v>
      </c>
      <c r="F17" s="20" t="s">
        <v>952</v>
      </c>
      <c r="G17" s="21"/>
      <c r="H17" s="105"/>
    </row>
    <row r="18" spans="1:8" s="14" customFormat="1" ht="37.5" customHeight="1" x14ac:dyDescent="0.25">
      <c r="A18" s="15">
        <v>7</v>
      </c>
      <c r="B18" s="16" t="s">
        <v>949</v>
      </c>
      <c r="C18" s="17" t="s">
        <v>959</v>
      </c>
      <c r="D18" s="18" t="s">
        <v>954</v>
      </c>
      <c r="E18" s="19">
        <v>12000</v>
      </c>
      <c r="F18" s="20" t="s">
        <v>952</v>
      </c>
      <c r="G18" s="21"/>
      <c r="H18" s="105"/>
    </row>
    <row r="19" spans="1:8" s="14" customFormat="1" ht="37.5" customHeight="1" x14ac:dyDescent="0.25">
      <c r="A19" s="15">
        <v>8</v>
      </c>
      <c r="B19" s="16" t="s">
        <v>949</v>
      </c>
      <c r="C19" s="17" t="s">
        <v>960</v>
      </c>
      <c r="D19" s="18" t="s">
        <v>954</v>
      </c>
      <c r="E19" s="19">
        <v>18000</v>
      </c>
      <c r="F19" s="20" t="s">
        <v>952</v>
      </c>
      <c r="G19" s="21"/>
      <c r="H19" s="105"/>
    </row>
    <row r="20" spans="1:8" s="14" customFormat="1" ht="37.5" customHeight="1" x14ac:dyDescent="0.25">
      <c r="A20" s="15">
        <v>9</v>
      </c>
      <c r="B20" s="16" t="s">
        <v>949</v>
      </c>
      <c r="C20" s="17" t="s">
        <v>961</v>
      </c>
      <c r="D20" s="18" t="s">
        <v>962</v>
      </c>
      <c r="E20" s="19">
        <v>8000</v>
      </c>
      <c r="F20" s="20" t="s">
        <v>952</v>
      </c>
      <c r="G20" s="21"/>
      <c r="H20" s="105"/>
    </row>
    <row r="21" spans="1:8" s="14" customFormat="1" ht="37.5" customHeight="1" x14ac:dyDescent="0.25">
      <c r="A21" s="15">
        <v>10</v>
      </c>
      <c r="B21" s="16" t="s">
        <v>949</v>
      </c>
      <c r="C21" s="17" t="s">
        <v>963</v>
      </c>
      <c r="D21" s="18" t="s">
        <v>962</v>
      </c>
      <c r="E21" s="19">
        <v>8000</v>
      </c>
      <c r="F21" s="20" t="s">
        <v>952</v>
      </c>
      <c r="G21" s="21"/>
      <c r="H21" s="105"/>
    </row>
    <row r="22" spans="1:8" s="14" customFormat="1" ht="37.5" customHeight="1" x14ac:dyDescent="0.25">
      <c r="A22" s="15">
        <v>11</v>
      </c>
      <c r="B22" s="16" t="s">
        <v>949</v>
      </c>
      <c r="C22" s="17" t="s">
        <v>964</v>
      </c>
      <c r="D22" s="18" t="s">
        <v>954</v>
      </c>
      <c r="E22" s="19">
        <v>12000</v>
      </c>
      <c r="F22" s="20" t="s">
        <v>952</v>
      </c>
      <c r="G22" s="21"/>
      <c r="H22" s="105"/>
    </row>
    <row r="23" spans="1:8" s="14" customFormat="1" ht="37.5" customHeight="1" x14ac:dyDescent="0.25">
      <c r="A23" s="15">
        <v>12</v>
      </c>
      <c r="B23" s="16" t="s">
        <v>949</v>
      </c>
      <c r="C23" s="17" t="s">
        <v>965</v>
      </c>
      <c r="D23" s="18" t="s">
        <v>962</v>
      </c>
      <c r="E23" s="19">
        <v>8000</v>
      </c>
      <c r="F23" s="20" t="s">
        <v>952</v>
      </c>
      <c r="G23" s="21"/>
      <c r="H23" s="105"/>
    </row>
    <row r="24" spans="1:8" s="14" customFormat="1" ht="37.5" customHeight="1" x14ac:dyDescent="0.25">
      <c r="A24" s="15">
        <v>13</v>
      </c>
      <c r="B24" s="16" t="s">
        <v>949</v>
      </c>
      <c r="C24" s="17" t="s">
        <v>966</v>
      </c>
      <c r="D24" s="18" t="s">
        <v>954</v>
      </c>
      <c r="E24" s="19">
        <v>13000</v>
      </c>
      <c r="F24" s="20" t="s">
        <v>952</v>
      </c>
      <c r="G24" s="21"/>
      <c r="H24" s="105"/>
    </row>
    <row r="25" spans="1:8" s="14" customFormat="1" ht="37.5" customHeight="1" x14ac:dyDescent="0.25">
      <c r="A25" s="15">
        <v>14</v>
      </c>
      <c r="B25" s="16" t="s">
        <v>949</v>
      </c>
      <c r="C25" s="17" t="s">
        <v>967</v>
      </c>
      <c r="D25" s="18" t="s">
        <v>962</v>
      </c>
      <c r="E25" s="19">
        <v>8000</v>
      </c>
      <c r="F25" s="20" t="s">
        <v>952</v>
      </c>
      <c r="G25" s="21"/>
      <c r="H25" s="105"/>
    </row>
    <row r="26" spans="1:8" s="14" customFormat="1" ht="37.5" customHeight="1" x14ac:dyDescent="0.25">
      <c r="A26" s="15">
        <v>15</v>
      </c>
      <c r="B26" s="16" t="s">
        <v>949</v>
      </c>
      <c r="C26" s="17" t="s">
        <v>968</v>
      </c>
      <c r="D26" s="18" t="s">
        <v>954</v>
      </c>
      <c r="E26" s="19">
        <v>12000</v>
      </c>
      <c r="F26" s="20" t="s">
        <v>952</v>
      </c>
      <c r="G26" s="21"/>
      <c r="H26" s="105"/>
    </row>
    <row r="27" spans="1:8" s="14" customFormat="1" ht="37.5" customHeight="1" x14ac:dyDescent="0.25">
      <c r="A27" s="15">
        <v>16</v>
      </c>
      <c r="B27" s="16" t="s">
        <v>949</v>
      </c>
      <c r="C27" s="17" t="s">
        <v>969</v>
      </c>
      <c r="D27" s="18" t="s">
        <v>962</v>
      </c>
      <c r="E27" s="19">
        <v>8000</v>
      </c>
      <c r="F27" s="20" t="s">
        <v>952</v>
      </c>
      <c r="G27" s="21"/>
      <c r="H27" s="105"/>
    </row>
    <row r="28" spans="1:8" s="14" customFormat="1" ht="37.5" customHeight="1" x14ac:dyDescent="0.25">
      <c r="A28" s="15">
        <v>17</v>
      </c>
      <c r="B28" s="16" t="s">
        <v>949</v>
      </c>
      <c r="C28" s="17" t="s">
        <v>970</v>
      </c>
      <c r="D28" s="18" t="s">
        <v>962</v>
      </c>
      <c r="E28" s="19">
        <v>5000</v>
      </c>
      <c r="F28" s="20" t="s">
        <v>952</v>
      </c>
      <c r="G28" s="21"/>
      <c r="H28" s="105"/>
    </row>
    <row r="29" spans="1:8" s="14" customFormat="1" ht="37.5" customHeight="1" x14ac:dyDescent="0.25">
      <c r="A29" s="15">
        <v>18</v>
      </c>
      <c r="B29" s="16" t="s">
        <v>949</v>
      </c>
      <c r="C29" s="17" t="s">
        <v>971</v>
      </c>
      <c r="D29" s="18" t="s">
        <v>962</v>
      </c>
      <c r="E29" s="19">
        <v>8000</v>
      </c>
      <c r="F29" s="20" t="s">
        <v>952</v>
      </c>
      <c r="G29" s="21"/>
      <c r="H29" s="105"/>
    </row>
    <row r="30" spans="1:8" s="14" customFormat="1" ht="37.5" customHeight="1" x14ac:dyDescent="0.25">
      <c r="A30" s="15">
        <v>19</v>
      </c>
      <c r="B30" s="16" t="s">
        <v>949</v>
      </c>
      <c r="C30" s="17" t="s">
        <v>972</v>
      </c>
      <c r="D30" s="18" t="s">
        <v>954</v>
      </c>
      <c r="E30" s="19">
        <v>12000</v>
      </c>
      <c r="F30" s="20" t="s">
        <v>973</v>
      </c>
      <c r="G30" s="21"/>
      <c r="H30" s="105"/>
    </row>
    <row r="31" spans="1:8" s="14" customFormat="1" ht="37.5" customHeight="1" x14ac:dyDescent="0.25">
      <c r="A31" s="15">
        <v>20</v>
      </c>
      <c r="B31" s="16" t="s">
        <v>949</v>
      </c>
      <c r="C31" s="17" t="s">
        <v>974</v>
      </c>
      <c r="D31" s="18" t="s">
        <v>951</v>
      </c>
      <c r="E31" s="19">
        <v>8000</v>
      </c>
      <c r="F31" s="20" t="s">
        <v>952</v>
      </c>
      <c r="G31" s="21"/>
      <c r="H31" s="105"/>
    </row>
    <row r="32" spans="1:8" s="14" customFormat="1" ht="37.5" customHeight="1" x14ac:dyDescent="0.25">
      <c r="A32" s="15">
        <v>21</v>
      </c>
      <c r="B32" s="16" t="s">
        <v>949</v>
      </c>
      <c r="C32" s="17" t="s">
        <v>975</v>
      </c>
      <c r="D32" s="18" t="s">
        <v>954</v>
      </c>
      <c r="E32" s="19">
        <v>8000</v>
      </c>
      <c r="F32" s="20" t="s">
        <v>976</v>
      </c>
      <c r="G32" s="21"/>
      <c r="H32" s="105"/>
    </row>
    <row r="33" spans="1:8" s="14" customFormat="1" ht="37.5" customHeight="1" x14ac:dyDescent="0.25">
      <c r="A33" s="22"/>
      <c r="B33" s="23"/>
      <c r="C33"/>
      <c r="D33" s="24"/>
      <c r="E33" s="25"/>
      <c r="F33" s="26"/>
      <c r="G33" s="27"/>
      <c r="H33" s="111"/>
    </row>
    <row r="34" spans="1:8" s="14" customFormat="1" ht="37.5" customHeight="1" x14ac:dyDescent="0.25">
      <c r="A34" s="22"/>
      <c r="B34" s="23"/>
      <c r="C34"/>
      <c r="D34" s="24"/>
      <c r="E34" s="25"/>
      <c r="F34" s="26"/>
      <c r="G34" s="27"/>
      <c r="H34" s="111"/>
    </row>
    <row r="35" spans="1:8" s="14" customFormat="1" ht="37.5" customHeight="1" x14ac:dyDescent="0.25">
      <c r="A35" s="22"/>
      <c r="B35" s="23"/>
      <c r="C35"/>
      <c r="D35" s="24"/>
      <c r="E35" s="25"/>
      <c r="F35" s="26"/>
      <c r="G35" s="27"/>
      <c r="H35" s="111"/>
    </row>
    <row r="36" spans="1:8" s="14" customFormat="1" ht="37.5" customHeight="1" x14ac:dyDescent="0.25">
      <c r="A36" s="22"/>
      <c r="B36" s="23"/>
      <c r="C36"/>
      <c r="D36" s="24"/>
      <c r="E36" s="25"/>
      <c r="F36" s="26"/>
      <c r="G36" s="27"/>
      <c r="H36" s="111"/>
    </row>
    <row r="37" spans="1:8" s="14" customFormat="1" ht="37.5" customHeight="1" x14ac:dyDescent="0.25">
      <c r="A37" s="22"/>
      <c r="B37" s="23"/>
      <c r="C37"/>
      <c r="D37" s="24"/>
      <c r="E37" s="25"/>
      <c r="F37" s="26"/>
      <c r="G37" s="27"/>
      <c r="H37" s="111"/>
    </row>
    <row r="38" spans="1:8" s="14" customFormat="1" ht="37.5" customHeight="1" x14ac:dyDescent="0.25">
      <c r="A38" s="22"/>
      <c r="B38" s="23"/>
      <c r="C38"/>
      <c r="D38" s="24"/>
      <c r="E38" s="25"/>
      <c r="F38" s="26"/>
      <c r="G38" s="27"/>
      <c r="H38" s="111"/>
    </row>
    <row r="39" spans="1:8" s="14" customFormat="1" ht="37.5" customHeight="1" x14ac:dyDescent="0.25">
      <c r="A39" s="22"/>
      <c r="B39" s="23"/>
      <c r="C39"/>
      <c r="D39" s="24"/>
      <c r="E39" s="25"/>
      <c r="F39" s="26"/>
      <c r="G39" s="27"/>
      <c r="H39" s="111"/>
    </row>
    <row r="40" spans="1:8" s="14" customFormat="1" ht="37.5" customHeight="1" x14ac:dyDescent="0.25">
      <c r="A40" s="22"/>
      <c r="B40" s="23"/>
      <c r="C40"/>
      <c r="D40" s="24"/>
      <c r="E40" s="25"/>
      <c r="F40" s="26"/>
      <c r="G40" s="27"/>
      <c r="H40" s="111"/>
    </row>
    <row r="41" spans="1:8" s="14" customFormat="1" ht="37.5" customHeight="1" x14ac:dyDescent="0.25">
      <c r="A41" s="22"/>
      <c r="B41" s="23"/>
      <c r="C41"/>
      <c r="D41" s="24"/>
      <c r="E41" s="25"/>
      <c r="F41" s="26"/>
      <c r="G41" s="27"/>
      <c r="H41" s="111"/>
    </row>
    <row r="42" spans="1:8" s="14" customFormat="1" ht="37.5" customHeight="1" x14ac:dyDescent="0.25">
      <c r="A42" s="22"/>
      <c r="B42" s="23"/>
      <c r="C42"/>
      <c r="D42" s="24"/>
      <c r="E42" s="25"/>
      <c r="F42" s="26"/>
      <c r="G42" s="27"/>
      <c r="H42" s="111"/>
    </row>
    <row r="43" spans="1:8" s="14" customFormat="1" ht="37.5" customHeight="1" x14ac:dyDescent="0.25">
      <c r="A43" s="22"/>
      <c r="B43" s="23"/>
      <c r="C43"/>
      <c r="D43" s="24"/>
      <c r="E43" s="25"/>
      <c r="F43" s="26"/>
      <c r="G43" s="27"/>
      <c r="H43" s="111"/>
    </row>
  </sheetData>
  <autoFilter ref="A11:G32" xr:uid="{33F64A9F-52E2-4528-B74B-5FF2F2042986}">
    <sortState xmlns:xlrd2="http://schemas.microsoft.com/office/spreadsheetml/2017/richdata2" ref="A12:G32">
      <sortCondition ref="A11:A32"/>
    </sortState>
  </autoFilter>
  <mergeCells count="3">
    <mergeCell ref="A8:H9"/>
    <mergeCell ref="D1:H7"/>
    <mergeCell ref="A1:C7"/>
  </mergeCells>
  <pageMargins left="0.7" right="0.7" top="0.75" bottom="0.75" header="0.3" footer="0.3"/>
  <pageSetup paperSize="5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9C41-B351-4CDF-ADA4-B0869EE0B401}">
  <sheetPr>
    <tabColor rgb="FF92D050"/>
  </sheetPr>
  <dimension ref="A1:N928"/>
  <sheetViews>
    <sheetView tabSelected="1" topLeftCell="C1" zoomScaleNormal="100" workbookViewId="0">
      <selection activeCell="N10" sqref="N10"/>
    </sheetView>
  </sheetViews>
  <sheetFormatPr baseColWidth="10" defaultColWidth="11.42578125" defaultRowHeight="15" x14ac:dyDescent="0.25"/>
  <cols>
    <col min="1" max="1" width="7.28515625" customWidth="1"/>
    <col min="2" max="2" width="14.28515625" customWidth="1"/>
    <col min="3" max="3" width="41.140625" customWidth="1"/>
    <col min="4" max="4" width="27.85546875" customWidth="1"/>
    <col min="5" max="5" width="19.85546875" bestFit="1" customWidth="1"/>
    <col min="6" max="6" width="12" customWidth="1"/>
    <col min="7" max="7" width="19.5703125" bestFit="1" customWidth="1"/>
    <col min="8" max="8" width="15.5703125" style="13" customWidth="1"/>
    <col min="9" max="9" width="17.140625" customWidth="1"/>
    <col min="10" max="11" width="17.5703125" customWidth="1"/>
    <col min="12" max="12" width="15.85546875" customWidth="1"/>
    <col min="13" max="13" width="41.28515625" customWidth="1"/>
    <col min="14" max="14" width="11.42578125" style="13"/>
  </cols>
  <sheetData>
    <row r="1" spans="1:14" s="3" customFormat="1" ht="28.5" customHeight="1" x14ac:dyDescent="0.25">
      <c r="A1" s="1"/>
      <c r="B1" s="2"/>
      <c r="C1" s="2"/>
      <c r="D1" s="2"/>
      <c r="E1" s="153" t="s">
        <v>0</v>
      </c>
      <c r="F1" s="153"/>
      <c r="G1" s="153"/>
      <c r="H1" s="153"/>
      <c r="I1" s="153"/>
      <c r="J1" s="153"/>
      <c r="K1" s="153"/>
      <c r="L1" s="153"/>
      <c r="M1" s="153"/>
      <c r="N1" s="153"/>
    </row>
    <row r="2" spans="1:14" s="3" customFormat="1" ht="28.5" x14ac:dyDescent="0.25">
      <c r="A2" s="2"/>
      <c r="B2" s="2"/>
      <c r="C2" s="2"/>
      <c r="D2" s="2"/>
      <c r="E2" s="153"/>
      <c r="F2" s="153"/>
      <c r="G2" s="153"/>
      <c r="H2" s="153"/>
      <c r="I2" s="153"/>
      <c r="J2" s="153"/>
      <c r="K2" s="153"/>
      <c r="L2" s="153"/>
      <c r="M2" s="153"/>
      <c r="N2" s="153"/>
    </row>
    <row r="3" spans="1:14" s="3" customFormat="1" ht="28.5" x14ac:dyDescent="0.25">
      <c r="A3" s="2"/>
      <c r="B3" s="2"/>
      <c r="C3" s="2"/>
      <c r="D3" s="2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 s="3" customFormat="1" ht="42.95" customHeight="1" x14ac:dyDescent="0.25">
      <c r="A4" s="2"/>
      <c r="B4" s="2"/>
      <c r="C4" s="2"/>
      <c r="D4" s="2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14" s="3" customFormat="1" ht="28.5" x14ac:dyDescent="0.25">
      <c r="A5" s="4"/>
      <c r="B5" s="4"/>
      <c r="C5" s="2"/>
      <c r="D5" s="2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14" s="3" customFormat="1" ht="16.5" customHeight="1" thickBot="1" x14ac:dyDescent="0.3">
      <c r="A6" s="5"/>
      <c r="B6" s="5"/>
      <c r="C6" s="5"/>
      <c r="D6" s="5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14" s="3" customFormat="1" ht="28.5" customHeight="1" x14ac:dyDescent="0.25">
      <c r="A7" s="147" t="s">
        <v>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9"/>
    </row>
    <row r="8" spans="1:14" s="3" customFormat="1" ht="0.75" customHeight="1" thickBot="1" x14ac:dyDescent="0.3">
      <c r="A8" s="150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2"/>
    </row>
    <row r="9" spans="1:14" s="3" customFormat="1" ht="16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112"/>
    </row>
    <row r="10" spans="1:14" s="3" customFormat="1" ht="59.25" customHeight="1" x14ac:dyDescent="0.25">
      <c r="A10" s="91" t="s">
        <v>2</v>
      </c>
      <c r="B10" s="92" t="s">
        <v>3</v>
      </c>
      <c r="C10" s="91" t="s">
        <v>4</v>
      </c>
      <c r="D10" s="92" t="s">
        <v>5</v>
      </c>
      <c r="E10" s="92" t="s">
        <v>6</v>
      </c>
      <c r="F10" s="93" t="s">
        <v>7</v>
      </c>
      <c r="G10" s="92" t="s">
        <v>8</v>
      </c>
      <c r="H10" s="93" t="s">
        <v>9</v>
      </c>
      <c r="I10" s="93" t="s">
        <v>10</v>
      </c>
      <c r="J10" s="93" t="s">
        <v>11</v>
      </c>
      <c r="K10" s="93" t="s">
        <v>12</v>
      </c>
      <c r="L10" s="93" t="s">
        <v>13</v>
      </c>
      <c r="M10" s="93" t="s">
        <v>14</v>
      </c>
      <c r="N10" s="113" t="s">
        <v>1324</v>
      </c>
    </row>
    <row r="11" spans="1:14" x14ac:dyDescent="0.25">
      <c r="A11" s="62">
        <v>1</v>
      </c>
      <c r="B11" s="61" t="s">
        <v>15</v>
      </c>
      <c r="C11" s="62" t="s">
        <v>16</v>
      </c>
      <c r="D11" s="62" t="s">
        <v>17</v>
      </c>
      <c r="E11" s="63">
        <v>71.400000000000006</v>
      </c>
      <c r="F11" s="62">
        <f>G11/E11</f>
        <v>28</v>
      </c>
      <c r="G11" s="63">
        <v>1999.2</v>
      </c>
      <c r="H11" s="63">
        <v>35</v>
      </c>
      <c r="I11" s="63">
        <v>250</v>
      </c>
      <c r="J11" s="63">
        <v>1551.3</v>
      </c>
      <c r="K11" s="63">
        <v>400</v>
      </c>
      <c r="L11" s="63">
        <f>SUM(G11:K11)</f>
        <v>4235.5</v>
      </c>
      <c r="M11" s="64"/>
      <c r="N11" s="114"/>
    </row>
    <row r="12" spans="1:14" x14ac:dyDescent="0.25">
      <c r="A12" s="62">
        <v>2</v>
      </c>
      <c r="B12" s="61" t="s">
        <v>15</v>
      </c>
      <c r="C12" s="62" t="s">
        <v>18</v>
      </c>
      <c r="D12" s="62" t="s">
        <v>17</v>
      </c>
      <c r="E12" s="63">
        <v>71.400000000000006</v>
      </c>
      <c r="F12" s="62">
        <f t="shared" ref="F12:F75" si="0">G12/E12</f>
        <v>28</v>
      </c>
      <c r="G12" s="63">
        <v>1999.2</v>
      </c>
      <c r="H12" s="63"/>
      <c r="I12" s="63">
        <v>250</v>
      </c>
      <c r="J12" s="63">
        <v>1551.3</v>
      </c>
      <c r="K12" s="63">
        <v>400</v>
      </c>
      <c r="L12" s="63">
        <f t="shared" ref="L12:L75" si="1">SUM(G12:K12)</f>
        <v>4200.5</v>
      </c>
      <c r="M12" s="64"/>
      <c r="N12" s="114"/>
    </row>
    <row r="13" spans="1:14" x14ac:dyDescent="0.25">
      <c r="A13" s="62">
        <v>3</v>
      </c>
      <c r="B13" s="61" t="s">
        <v>15</v>
      </c>
      <c r="C13" s="62" t="s">
        <v>19</v>
      </c>
      <c r="D13" s="62" t="s">
        <v>17</v>
      </c>
      <c r="E13" s="63">
        <v>71.400000000000006</v>
      </c>
      <c r="F13" s="62">
        <f t="shared" si="0"/>
        <v>28</v>
      </c>
      <c r="G13" s="63">
        <v>1999.2</v>
      </c>
      <c r="H13" s="63">
        <v>35</v>
      </c>
      <c r="I13" s="63">
        <v>250</v>
      </c>
      <c r="J13" s="63">
        <v>1551.3</v>
      </c>
      <c r="K13" s="63">
        <v>400</v>
      </c>
      <c r="L13" s="63">
        <f t="shared" si="1"/>
        <v>4235.5</v>
      </c>
      <c r="M13" s="64"/>
      <c r="N13" s="114"/>
    </row>
    <row r="14" spans="1:14" x14ac:dyDescent="0.25">
      <c r="A14" s="62">
        <v>4</v>
      </c>
      <c r="B14" s="61" t="s">
        <v>15</v>
      </c>
      <c r="C14" s="62" t="s">
        <v>20</v>
      </c>
      <c r="D14" s="62" t="s">
        <v>17</v>
      </c>
      <c r="E14" s="63">
        <v>71.400000000000006</v>
      </c>
      <c r="F14" s="62">
        <f t="shared" si="0"/>
        <v>28</v>
      </c>
      <c r="G14" s="63">
        <v>1999.2</v>
      </c>
      <c r="H14" s="63"/>
      <c r="I14" s="63">
        <v>250</v>
      </c>
      <c r="J14" s="63">
        <v>1551.3</v>
      </c>
      <c r="K14" s="63">
        <v>400</v>
      </c>
      <c r="L14" s="63">
        <f t="shared" si="1"/>
        <v>4200.5</v>
      </c>
      <c r="M14" s="64"/>
      <c r="N14" s="114"/>
    </row>
    <row r="15" spans="1:14" x14ac:dyDescent="0.25">
      <c r="A15" s="62">
        <v>5</v>
      </c>
      <c r="B15" s="61" t="s">
        <v>15</v>
      </c>
      <c r="C15" s="62" t="s">
        <v>21</v>
      </c>
      <c r="D15" s="62" t="s">
        <v>17</v>
      </c>
      <c r="E15" s="63">
        <v>71.400000000000006</v>
      </c>
      <c r="F15" s="62">
        <f t="shared" si="0"/>
        <v>28</v>
      </c>
      <c r="G15" s="63">
        <v>1999.2</v>
      </c>
      <c r="H15" s="63">
        <v>50</v>
      </c>
      <c r="I15" s="63">
        <v>250</v>
      </c>
      <c r="J15" s="63">
        <v>1551.3</v>
      </c>
      <c r="K15" s="63">
        <v>400</v>
      </c>
      <c r="L15" s="63">
        <f t="shared" si="1"/>
        <v>4250.5</v>
      </c>
      <c r="M15" s="64"/>
      <c r="N15" s="114"/>
    </row>
    <row r="16" spans="1:14" x14ac:dyDescent="0.25">
      <c r="A16" s="62">
        <v>6</v>
      </c>
      <c r="B16" s="61" t="s">
        <v>15</v>
      </c>
      <c r="C16" s="62" t="s">
        <v>22</v>
      </c>
      <c r="D16" s="62" t="s">
        <v>17</v>
      </c>
      <c r="E16" s="63">
        <v>71.400000000000006</v>
      </c>
      <c r="F16" s="62">
        <f t="shared" si="0"/>
        <v>28</v>
      </c>
      <c r="G16" s="63">
        <v>1999.2</v>
      </c>
      <c r="H16" s="63"/>
      <c r="I16" s="63">
        <v>250</v>
      </c>
      <c r="J16" s="63">
        <v>1551.3</v>
      </c>
      <c r="K16" s="63">
        <v>400</v>
      </c>
      <c r="L16" s="63">
        <f t="shared" si="1"/>
        <v>4200.5</v>
      </c>
      <c r="M16" s="64"/>
      <c r="N16" s="114"/>
    </row>
    <row r="17" spans="1:14" x14ac:dyDescent="0.25">
      <c r="A17" s="62">
        <v>7</v>
      </c>
      <c r="B17" s="61" t="s">
        <v>15</v>
      </c>
      <c r="C17" s="62" t="s">
        <v>23</v>
      </c>
      <c r="D17" s="62" t="s">
        <v>17</v>
      </c>
      <c r="E17" s="63">
        <v>71.400000000000006</v>
      </c>
      <c r="F17" s="62">
        <f t="shared" si="0"/>
        <v>28</v>
      </c>
      <c r="G17" s="63">
        <v>1999.2</v>
      </c>
      <c r="H17" s="63"/>
      <c r="I17" s="63">
        <v>250</v>
      </c>
      <c r="J17" s="63">
        <v>1551.3</v>
      </c>
      <c r="K17" s="63">
        <v>400</v>
      </c>
      <c r="L17" s="63">
        <f t="shared" si="1"/>
        <v>4200.5</v>
      </c>
      <c r="M17" s="64"/>
      <c r="N17" s="114"/>
    </row>
    <row r="18" spans="1:14" x14ac:dyDescent="0.25">
      <c r="A18" s="62">
        <v>8</v>
      </c>
      <c r="B18" s="61" t="s">
        <v>15</v>
      </c>
      <c r="C18" s="62" t="s">
        <v>24</v>
      </c>
      <c r="D18" s="62" t="s">
        <v>17</v>
      </c>
      <c r="E18" s="63">
        <v>71.400000000000006</v>
      </c>
      <c r="F18" s="62">
        <f t="shared" si="0"/>
        <v>28</v>
      </c>
      <c r="G18" s="63">
        <v>1999.2</v>
      </c>
      <c r="H18" s="63"/>
      <c r="I18" s="63">
        <v>250</v>
      </c>
      <c r="J18" s="63">
        <v>1551.3</v>
      </c>
      <c r="K18" s="63">
        <v>400</v>
      </c>
      <c r="L18" s="63">
        <f t="shared" si="1"/>
        <v>4200.5</v>
      </c>
      <c r="M18" s="64"/>
      <c r="N18" s="114"/>
    </row>
    <row r="19" spans="1:14" x14ac:dyDescent="0.25">
      <c r="A19" s="62">
        <v>9</v>
      </c>
      <c r="B19" s="61" t="s">
        <v>15</v>
      </c>
      <c r="C19" s="62" t="s">
        <v>25</v>
      </c>
      <c r="D19" s="62" t="s">
        <v>17</v>
      </c>
      <c r="E19" s="63">
        <v>71.400000000000006</v>
      </c>
      <c r="F19" s="62">
        <f t="shared" si="0"/>
        <v>28</v>
      </c>
      <c r="G19" s="63">
        <v>1999.2</v>
      </c>
      <c r="H19" s="63"/>
      <c r="I19" s="63">
        <v>250</v>
      </c>
      <c r="J19" s="63">
        <v>1551.3</v>
      </c>
      <c r="K19" s="63">
        <v>400</v>
      </c>
      <c r="L19" s="63">
        <f t="shared" si="1"/>
        <v>4200.5</v>
      </c>
      <c r="M19" s="64"/>
      <c r="N19" s="114">
        <v>983</v>
      </c>
    </row>
    <row r="20" spans="1:14" x14ac:dyDescent="0.25">
      <c r="A20" s="62">
        <v>10</v>
      </c>
      <c r="B20" s="61" t="s">
        <v>15</v>
      </c>
      <c r="C20" s="62" t="s">
        <v>26</v>
      </c>
      <c r="D20" s="62" t="s">
        <v>17</v>
      </c>
      <c r="E20" s="63">
        <v>71.400000000000006</v>
      </c>
      <c r="F20" s="62">
        <f t="shared" si="0"/>
        <v>28</v>
      </c>
      <c r="G20" s="63">
        <v>1999.2</v>
      </c>
      <c r="H20" s="63"/>
      <c r="I20" s="63">
        <v>250</v>
      </c>
      <c r="J20" s="63">
        <v>1551.3</v>
      </c>
      <c r="K20" s="63">
        <v>400</v>
      </c>
      <c r="L20" s="63">
        <f t="shared" si="1"/>
        <v>4200.5</v>
      </c>
      <c r="M20" s="64"/>
      <c r="N20" s="114"/>
    </row>
    <row r="21" spans="1:14" x14ac:dyDescent="0.25">
      <c r="A21" s="62">
        <v>11</v>
      </c>
      <c r="B21" s="61" t="s">
        <v>15</v>
      </c>
      <c r="C21" s="62" t="s">
        <v>27</v>
      </c>
      <c r="D21" s="62" t="s">
        <v>17</v>
      </c>
      <c r="E21" s="63">
        <v>71.400000000000006</v>
      </c>
      <c r="F21" s="62">
        <f t="shared" si="0"/>
        <v>28</v>
      </c>
      <c r="G21" s="63">
        <v>1999.2</v>
      </c>
      <c r="H21" s="63"/>
      <c r="I21" s="63">
        <v>250</v>
      </c>
      <c r="J21" s="63">
        <v>1551.3</v>
      </c>
      <c r="K21" s="63">
        <v>400</v>
      </c>
      <c r="L21" s="63">
        <f t="shared" si="1"/>
        <v>4200.5</v>
      </c>
      <c r="M21" s="64"/>
      <c r="N21" s="114"/>
    </row>
    <row r="22" spans="1:14" x14ac:dyDescent="0.25">
      <c r="A22" s="62">
        <v>12</v>
      </c>
      <c r="B22" s="61" t="s">
        <v>15</v>
      </c>
      <c r="C22" s="62" t="s">
        <v>28</v>
      </c>
      <c r="D22" s="62" t="s">
        <v>17</v>
      </c>
      <c r="E22" s="63">
        <v>71.400000000000006</v>
      </c>
      <c r="F22" s="62">
        <f t="shared" si="0"/>
        <v>28</v>
      </c>
      <c r="G22" s="63">
        <v>1999.2</v>
      </c>
      <c r="H22" s="63"/>
      <c r="I22" s="63">
        <v>250</v>
      </c>
      <c r="J22" s="63">
        <v>1380</v>
      </c>
      <c r="K22" s="63">
        <v>400</v>
      </c>
      <c r="L22" s="63">
        <f t="shared" si="1"/>
        <v>4029.2</v>
      </c>
      <c r="M22" s="64"/>
      <c r="N22" s="114"/>
    </row>
    <row r="23" spans="1:14" x14ac:dyDescent="0.25">
      <c r="A23" s="62">
        <v>13</v>
      </c>
      <c r="B23" s="61" t="s">
        <v>15</v>
      </c>
      <c r="C23" s="62" t="s">
        <v>29</v>
      </c>
      <c r="D23" s="62" t="s">
        <v>17</v>
      </c>
      <c r="E23" s="63">
        <v>71.400000000000006</v>
      </c>
      <c r="F23" s="62">
        <f t="shared" si="0"/>
        <v>28</v>
      </c>
      <c r="G23" s="63">
        <v>1999.2</v>
      </c>
      <c r="H23" s="63"/>
      <c r="I23" s="63">
        <v>250</v>
      </c>
      <c r="J23" s="63">
        <v>1380</v>
      </c>
      <c r="K23" s="63">
        <v>400</v>
      </c>
      <c r="L23" s="63">
        <f t="shared" si="1"/>
        <v>4029.2</v>
      </c>
      <c r="M23" s="64"/>
      <c r="N23" s="114"/>
    </row>
    <row r="24" spans="1:14" x14ac:dyDescent="0.25">
      <c r="A24" s="62">
        <v>14</v>
      </c>
      <c r="B24" s="61" t="s">
        <v>15</v>
      </c>
      <c r="C24" s="62" t="s">
        <v>30</v>
      </c>
      <c r="D24" s="62" t="s">
        <v>17</v>
      </c>
      <c r="E24" s="63">
        <v>71.400000000000006</v>
      </c>
      <c r="F24" s="62">
        <f t="shared" si="0"/>
        <v>28</v>
      </c>
      <c r="G24" s="63">
        <v>1999.2</v>
      </c>
      <c r="H24" s="63"/>
      <c r="I24" s="63">
        <v>250</v>
      </c>
      <c r="J24" s="63">
        <v>1551.3</v>
      </c>
      <c r="K24" s="63">
        <v>400</v>
      </c>
      <c r="L24" s="63">
        <f t="shared" si="1"/>
        <v>4200.5</v>
      </c>
      <c r="M24" s="64"/>
      <c r="N24" s="114"/>
    </row>
    <row r="25" spans="1:14" x14ac:dyDescent="0.25">
      <c r="A25" s="62">
        <v>15</v>
      </c>
      <c r="B25" s="61" t="s">
        <v>15</v>
      </c>
      <c r="C25" s="62" t="s">
        <v>31</v>
      </c>
      <c r="D25" s="62" t="s">
        <v>17</v>
      </c>
      <c r="E25" s="63">
        <v>71.400000000000006</v>
      </c>
      <c r="F25" s="62">
        <f t="shared" si="0"/>
        <v>28</v>
      </c>
      <c r="G25" s="63">
        <v>1999.2</v>
      </c>
      <c r="H25" s="63"/>
      <c r="I25" s="63">
        <v>250</v>
      </c>
      <c r="J25" s="63">
        <v>1551.3</v>
      </c>
      <c r="K25" s="63">
        <v>400</v>
      </c>
      <c r="L25" s="63">
        <f t="shared" si="1"/>
        <v>4200.5</v>
      </c>
      <c r="M25" s="64"/>
      <c r="N25" s="114"/>
    </row>
    <row r="26" spans="1:14" x14ac:dyDescent="0.25">
      <c r="A26" s="62">
        <v>16</v>
      </c>
      <c r="B26" s="61" t="s">
        <v>15</v>
      </c>
      <c r="C26" s="62" t="s">
        <v>32</v>
      </c>
      <c r="D26" s="62" t="s">
        <v>17</v>
      </c>
      <c r="E26" s="63">
        <v>71.400000000000006</v>
      </c>
      <c r="F26" s="62">
        <f t="shared" si="0"/>
        <v>28</v>
      </c>
      <c r="G26" s="63">
        <v>1999.2</v>
      </c>
      <c r="H26" s="63"/>
      <c r="I26" s="63">
        <v>250</v>
      </c>
      <c r="J26" s="63">
        <v>1380</v>
      </c>
      <c r="K26" s="63">
        <v>400</v>
      </c>
      <c r="L26" s="63">
        <f t="shared" si="1"/>
        <v>4029.2</v>
      </c>
      <c r="M26" s="64"/>
      <c r="N26" s="114"/>
    </row>
    <row r="27" spans="1:14" x14ac:dyDescent="0.25">
      <c r="A27" s="62">
        <v>17</v>
      </c>
      <c r="B27" s="61" t="s">
        <v>15</v>
      </c>
      <c r="C27" s="62" t="s">
        <v>33</v>
      </c>
      <c r="D27" s="62" t="s">
        <v>17</v>
      </c>
      <c r="E27" s="63">
        <v>71.400000000000006</v>
      </c>
      <c r="F27" s="62">
        <f t="shared" si="0"/>
        <v>28</v>
      </c>
      <c r="G27" s="63">
        <v>1999.2</v>
      </c>
      <c r="H27" s="63"/>
      <c r="I27" s="63">
        <v>250</v>
      </c>
      <c r="J27" s="63">
        <v>1551.3</v>
      </c>
      <c r="K27" s="63">
        <v>400</v>
      </c>
      <c r="L27" s="63">
        <f t="shared" si="1"/>
        <v>4200.5</v>
      </c>
      <c r="M27" s="64"/>
      <c r="N27" s="114"/>
    </row>
    <row r="28" spans="1:14" x14ac:dyDescent="0.25">
      <c r="A28" s="62">
        <v>18</v>
      </c>
      <c r="B28" s="61" t="s">
        <v>15</v>
      </c>
      <c r="C28" s="62" t="s">
        <v>34</v>
      </c>
      <c r="D28" s="62" t="s">
        <v>17</v>
      </c>
      <c r="E28" s="63">
        <v>71.400000000000006</v>
      </c>
      <c r="F28" s="62">
        <f t="shared" si="0"/>
        <v>28</v>
      </c>
      <c r="G28" s="63">
        <v>1999.2</v>
      </c>
      <c r="H28" s="63">
        <v>35</v>
      </c>
      <c r="I28" s="63">
        <v>250</v>
      </c>
      <c r="J28" s="63">
        <v>1551.3</v>
      </c>
      <c r="K28" s="63">
        <v>400</v>
      </c>
      <c r="L28" s="63">
        <f t="shared" si="1"/>
        <v>4235.5</v>
      </c>
      <c r="M28" s="64"/>
      <c r="N28" s="114"/>
    </row>
    <row r="29" spans="1:14" x14ac:dyDescent="0.25">
      <c r="A29" s="62">
        <v>19</v>
      </c>
      <c r="B29" s="61" t="s">
        <v>15</v>
      </c>
      <c r="C29" s="62" t="s">
        <v>35</v>
      </c>
      <c r="D29" s="62" t="s">
        <v>17</v>
      </c>
      <c r="E29" s="63">
        <v>71.400000000000006</v>
      </c>
      <c r="F29" s="62">
        <f t="shared" si="0"/>
        <v>28</v>
      </c>
      <c r="G29" s="63">
        <v>1999.2</v>
      </c>
      <c r="H29" s="63"/>
      <c r="I29" s="63">
        <v>250</v>
      </c>
      <c r="J29" s="63">
        <v>1551.3</v>
      </c>
      <c r="K29" s="63">
        <v>400</v>
      </c>
      <c r="L29" s="63">
        <f t="shared" si="1"/>
        <v>4200.5</v>
      </c>
      <c r="M29" s="64"/>
      <c r="N29" s="114"/>
    </row>
    <row r="30" spans="1:14" x14ac:dyDescent="0.25">
      <c r="A30" s="62">
        <v>20</v>
      </c>
      <c r="B30" s="61" t="s">
        <v>15</v>
      </c>
      <c r="C30" s="62" t="s">
        <v>36</v>
      </c>
      <c r="D30" s="62" t="s">
        <v>17</v>
      </c>
      <c r="E30" s="63">
        <v>71.400000000000006</v>
      </c>
      <c r="F30" s="62">
        <f t="shared" si="0"/>
        <v>28</v>
      </c>
      <c r="G30" s="63">
        <v>1999.2</v>
      </c>
      <c r="H30" s="63"/>
      <c r="I30" s="63">
        <v>250</v>
      </c>
      <c r="J30" s="63">
        <v>1551.3</v>
      </c>
      <c r="K30" s="63">
        <v>400</v>
      </c>
      <c r="L30" s="63">
        <f t="shared" si="1"/>
        <v>4200.5</v>
      </c>
      <c r="M30" s="64"/>
      <c r="N30" s="114"/>
    </row>
    <row r="31" spans="1:14" x14ac:dyDescent="0.25">
      <c r="A31" s="62">
        <v>21</v>
      </c>
      <c r="B31" s="61" t="s">
        <v>15</v>
      </c>
      <c r="C31" s="62" t="s">
        <v>37</v>
      </c>
      <c r="D31" s="62" t="s">
        <v>17</v>
      </c>
      <c r="E31" s="63">
        <v>71.400000000000006</v>
      </c>
      <c r="F31" s="62">
        <f t="shared" si="0"/>
        <v>28</v>
      </c>
      <c r="G31" s="63">
        <v>1999.2</v>
      </c>
      <c r="H31" s="63"/>
      <c r="I31" s="63">
        <v>250</v>
      </c>
      <c r="J31" s="63">
        <v>1551.3</v>
      </c>
      <c r="K31" s="63">
        <v>400</v>
      </c>
      <c r="L31" s="63">
        <f t="shared" si="1"/>
        <v>4200.5</v>
      </c>
      <c r="M31" s="64"/>
      <c r="N31" s="114"/>
    </row>
    <row r="32" spans="1:14" x14ac:dyDescent="0.25">
      <c r="A32" s="62">
        <v>22</v>
      </c>
      <c r="B32" s="61" t="s">
        <v>15</v>
      </c>
      <c r="C32" s="62" t="s">
        <v>38</v>
      </c>
      <c r="D32" s="62" t="s">
        <v>17</v>
      </c>
      <c r="E32" s="63">
        <v>71.400000000000006</v>
      </c>
      <c r="F32" s="62">
        <f t="shared" si="0"/>
        <v>28</v>
      </c>
      <c r="G32" s="63">
        <v>1999.2</v>
      </c>
      <c r="H32" s="63"/>
      <c r="I32" s="63">
        <v>250</v>
      </c>
      <c r="J32" s="63">
        <v>1380</v>
      </c>
      <c r="K32" s="63">
        <v>400</v>
      </c>
      <c r="L32" s="63">
        <f t="shared" si="1"/>
        <v>4029.2</v>
      </c>
      <c r="M32" s="64"/>
      <c r="N32" s="114"/>
    </row>
    <row r="33" spans="1:14" x14ac:dyDescent="0.25">
      <c r="A33" s="62">
        <v>23</v>
      </c>
      <c r="B33" s="61" t="s">
        <v>15</v>
      </c>
      <c r="C33" s="62" t="s">
        <v>39</v>
      </c>
      <c r="D33" s="62" t="s">
        <v>17</v>
      </c>
      <c r="E33" s="63">
        <v>71.400000000000006</v>
      </c>
      <c r="F33" s="62">
        <f t="shared" si="0"/>
        <v>28</v>
      </c>
      <c r="G33" s="63">
        <v>1999.2</v>
      </c>
      <c r="H33" s="63"/>
      <c r="I33" s="63">
        <v>250</v>
      </c>
      <c r="J33" s="63">
        <v>1380</v>
      </c>
      <c r="K33" s="63">
        <v>400</v>
      </c>
      <c r="L33" s="63">
        <f t="shared" si="1"/>
        <v>4029.2</v>
      </c>
      <c r="M33" s="64"/>
      <c r="N33" s="114"/>
    </row>
    <row r="34" spans="1:14" x14ac:dyDescent="0.25">
      <c r="A34" s="62">
        <v>24</v>
      </c>
      <c r="B34" s="61" t="s">
        <v>15</v>
      </c>
      <c r="C34" s="62" t="s">
        <v>40</v>
      </c>
      <c r="D34" s="62" t="s">
        <v>17</v>
      </c>
      <c r="E34" s="63">
        <v>71.400000000000006</v>
      </c>
      <c r="F34" s="62">
        <f t="shared" si="0"/>
        <v>28</v>
      </c>
      <c r="G34" s="63">
        <v>1999.2</v>
      </c>
      <c r="H34" s="63"/>
      <c r="I34" s="63">
        <v>250</v>
      </c>
      <c r="J34" s="63">
        <v>1551.3</v>
      </c>
      <c r="K34" s="63">
        <v>400</v>
      </c>
      <c r="L34" s="63">
        <f t="shared" si="1"/>
        <v>4200.5</v>
      </c>
      <c r="M34" s="64"/>
      <c r="N34" s="114"/>
    </row>
    <row r="35" spans="1:14" x14ac:dyDescent="0.25">
      <c r="A35" s="62">
        <v>25</v>
      </c>
      <c r="B35" s="61" t="s">
        <v>15</v>
      </c>
      <c r="C35" s="62" t="s">
        <v>41</v>
      </c>
      <c r="D35" s="62" t="s">
        <v>17</v>
      </c>
      <c r="E35" s="63">
        <v>71.400000000000006</v>
      </c>
      <c r="F35" s="62">
        <f t="shared" si="0"/>
        <v>28</v>
      </c>
      <c r="G35" s="63">
        <v>1999.2</v>
      </c>
      <c r="H35" s="63"/>
      <c r="I35" s="63">
        <v>250</v>
      </c>
      <c r="J35" s="63">
        <v>1551.3</v>
      </c>
      <c r="K35" s="63">
        <v>400</v>
      </c>
      <c r="L35" s="63">
        <f t="shared" si="1"/>
        <v>4200.5</v>
      </c>
      <c r="M35" s="64"/>
      <c r="N35" s="114"/>
    </row>
    <row r="36" spans="1:14" x14ac:dyDescent="0.25">
      <c r="A36" s="62">
        <v>26</v>
      </c>
      <c r="B36" s="61" t="s">
        <v>15</v>
      </c>
      <c r="C36" s="62" t="s">
        <v>42</v>
      </c>
      <c r="D36" s="62" t="s">
        <v>17</v>
      </c>
      <c r="E36" s="63">
        <v>71.400000000000006</v>
      </c>
      <c r="F36" s="62">
        <f t="shared" si="0"/>
        <v>28</v>
      </c>
      <c r="G36" s="63">
        <v>1999.2</v>
      </c>
      <c r="H36" s="63"/>
      <c r="I36" s="63">
        <v>250</v>
      </c>
      <c r="J36" s="63">
        <v>1551.3</v>
      </c>
      <c r="K36" s="63">
        <v>400</v>
      </c>
      <c r="L36" s="63">
        <f t="shared" si="1"/>
        <v>4200.5</v>
      </c>
      <c r="M36" s="64"/>
      <c r="N36" s="114"/>
    </row>
    <row r="37" spans="1:14" x14ac:dyDescent="0.25">
      <c r="A37" s="62">
        <v>27</v>
      </c>
      <c r="B37" s="61" t="s">
        <v>15</v>
      </c>
      <c r="C37" s="62" t="s">
        <v>43</v>
      </c>
      <c r="D37" s="62" t="s">
        <v>17</v>
      </c>
      <c r="E37" s="63">
        <v>71.400000000000006</v>
      </c>
      <c r="F37" s="62">
        <f t="shared" si="0"/>
        <v>28</v>
      </c>
      <c r="G37" s="63">
        <v>1999.2</v>
      </c>
      <c r="H37" s="63"/>
      <c r="I37" s="63">
        <v>250</v>
      </c>
      <c r="J37" s="63">
        <v>1551.3</v>
      </c>
      <c r="K37" s="63">
        <v>400</v>
      </c>
      <c r="L37" s="63">
        <f t="shared" si="1"/>
        <v>4200.5</v>
      </c>
      <c r="M37" s="64"/>
      <c r="N37" s="114"/>
    </row>
    <row r="38" spans="1:14" x14ac:dyDescent="0.25">
      <c r="A38" s="62">
        <v>28</v>
      </c>
      <c r="B38" s="61" t="s">
        <v>15</v>
      </c>
      <c r="C38" s="62" t="s">
        <v>44</v>
      </c>
      <c r="D38" s="62" t="s">
        <v>17</v>
      </c>
      <c r="E38" s="63">
        <v>71.400000000000006</v>
      </c>
      <c r="F38" s="62">
        <f t="shared" si="0"/>
        <v>28</v>
      </c>
      <c r="G38" s="63">
        <v>1999.2</v>
      </c>
      <c r="H38" s="63"/>
      <c r="I38" s="63">
        <v>250</v>
      </c>
      <c r="J38" s="63">
        <v>1551.3</v>
      </c>
      <c r="K38" s="63">
        <v>400</v>
      </c>
      <c r="L38" s="63">
        <f t="shared" si="1"/>
        <v>4200.5</v>
      </c>
      <c r="M38" s="64"/>
      <c r="N38" s="114"/>
    </row>
    <row r="39" spans="1:14" x14ac:dyDescent="0.25">
      <c r="A39" s="62">
        <v>29</v>
      </c>
      <c r="B39" s="61" t="s">
        <v>15</v>
      </c>
      <c r="C39" s="62" t="s">
        <v>45</v>
      </c>
      <c r="D39" s="62" t="s">
        <v>17</v>
      </c>
      <c r="E39" s="63">
        <v>71.400000000000006</v>
      </c>
      <c r="F39" s="62">
        <f t="shared" si="0"/>
        <v>28</v>
      </c>
      <c r="G39" s="63">
        <v>1999.2</v>
      </c>
      <c r="H39" s="63"/>
      <c r="I39" s="63">
        <v>250</v>
      </c>
      <c r="J39" s="63">
        <v>1551.3</v>
      </c>
      <c r="K39" s="63">
        <v>400</v>
      </c>
      <c r="L39" s="63">
        <f t="shared" si="1"/>
        <v>4200.5</v>
      </c>
      <c r="M39" s="64"/>
      <c r="N39" s="114"/>
    </row>
    <row r="40" spans="1:14" x14ac:dyDescent="0.25">
      <c r="A40" s="62">
        <v>30</v>
      </c>
      <c r="B40" s="61" t="s">
        <v>15</v>
      </c>
      <c r="C40" s="62" t="s">
        <v>46</v>
      </c>
      <c r="D40" s="62" t="s">
        <v>17</v>
      </c>
      <c r="E40" s="63">
        <v>71.400000000000006</v>
      </c>
      <c r="F40" s="62">
        <f t="shared" si="0"/>
        <v>28</v>
      </c>
      <c r="G40" s="63">
        <v>1999.2</v>
      </c>
      <c r="H40" s="63"/>
      <c r="I40" s="63">
        <v>250</v>
      </c>
      <c r="J40" s="63">
        <v>1380</v>
      </c>
      <c r="K40" s="63">
        <v>400</v>
      </c>
      <c r="L40" s="63">
        <f t="shared" si="1"/>
        <v>4029.2</v>
      </c>
      <c r="M40" s="64"/>
      <c r="N40" s="114"/>
    </row>
    <row r="41" spans="1:14" x14ac:dyDescent="0.25">
      <c r="A41" s="62">
        <v>31</v>
      </c>
      <c r="B41" s="61" t="s">
        <v>15</v>
      </c>
      <c r="C41" s="62" t="s">
        <v>47</v>
      </c>
      <c r="D41" s="62" t="s">
        <v>17</v>
      </c>
      <c r="E41" s="63">
        <v>71.400000000000006</v>
      </c>
      <c r="F41" s="62">
        <f t="shared" si="0"/>
        <v>28</v>
      </c>
      <c r="G41" s="63">
        <v>1999.2</v>
      </c>
      <c r="H41" s="63"/>
      <c r="I41" s="63">
        <v>250</v>
      </c>
      <c r="J41" s="63">
        <v>1380</v>
      </c>
      <c r="K41" s="63">
        <v>400</v>
      </c>
      <c r="L41" s="63">
        <f t="shared" si="1"/>
        <v>4029.2</v>
      </c>
      <c r="M41" s="64"/>
      <c r="N41" s="114"/>
    </row>
    <row r="42" spans="1:14" x14ac:dyDescent="0.25">
      <c r="A42" s="62">
        <v>32</v>
      </c>
      <c r="B42" s="61" t="s">
        <v>15</v>
      </c>
      <c r="C42" s="62" t="s">
        <v>48</v>
      </c>
      <c r="D42" s="62" t="s">
        <v>17</v>
      </c>
      <c r="E42" s="63">
        <v>71.400000000000006</v>
      </c>
      <c r="F42" s="62">
        <f t="shared" si="0"/>
        <v>28</v>
      </c>
      <c r="G42" s="63">
        <v>1999.2</v>
      </c>
      <c r="H42" s="63"/>
      <c r="I42" s="63">
        <v>250</v>
      </c>
      <c r="J42" s="63">
        <v>1380</v>
      </c>
      <c r="K42" s="63">
        <v>400</v>
      </c>
      <c r="L42" s="63">
        <f t="shared" si="1"/>
        <v>4029.2</v>
      </c>
      <c r="M42" s="64"/>
      <c r="N42" s="114"/>
    </row>
    <row r="43" spans="1:14" x14ac:dyDescent="0.25">
      <c r="A43" s="62">
        <v>33</v>
      </c>
      <c r="B43" s="61" t="s">
        <v>15</v>
      </c>
      <c r="C43" s="62" t="s">
        <v>49</v>
      </c>
      <c r="D43" s="62" t="s">
        <v>17</v>
      </c>
      <c r="E43" s="63">
        <v>71.400000000000006</v>
      </c>
      <c r="F43" s="62">
        <f t="shared" si="0"/>
        <v>28</v>
      </c>
      <c r="G43" s="63">
        <v>1999.2</v>
      </c>
      <c r="H43" s="63"/>
      <c r="I43" s="63">
        <v>250</v>
      </c>
      <c r="J43" s="63">
        <v>1380</v>
      </c>
      <c r="K43" s="63">
        <v>400</v>
      </c>
      <c r="L43" s="63">
        <f t="shared" si="1"/>
        <v>4029.2</v>
      </c>
      <c r="M43" s="64"/>
      <c r="N43" s="114"/>
    </row>
    <row r="44" spans="1:14" x14ac:dyDescent="0.25">
      <c r="A44" s="62">
        <v>34</v>
      </c>
      <c r="B44" s="61" t="s">
        <v>15</v>
      </c>
      <c r="C44" s="62" t="s">
        <v>50</v>
      </c>
      <c r="D44" s="62" t="s">
        <v>17</v>
      </c>
      <c r="E44" s="63">
        <v>71.400000000000006</v>
      </c>
      <c r="F44" s="62">
        <f t="shared" si="0"/>
        <v>28</v>
      </c>
      <c r="G44" s="63">
        <v>1999.2</v>
      </c>
      <c r="H44" s="63"/>
      <c r="I44" s="63">
        <v>250</v>
      </c>
      <c r="J44" s="63">
        <v>1551.3</v>
      </c>
      <c r="K44" s="63">
        <v>400</v>
      </c>
      <c r="L44" s="63">
        <f t="shared" si="1"/>
        <v>4200.5</v>
      </c>
      <c r="M44" s="64"/>
      <c r="N44" s="114"/>
    </row>
    <row r="45" spans="1:14" x14ac:dyDescent="0.25">
      <c r="A45" s="62">
        <v>35</v>
      </c>
      <c r="B45" s="61" t="s">
        <v>15</v>
      </c>
      <c r="C45" s="62" t="s">
        <v>51</v>
      </c>
      <c r="D45" s="62" t="s">
        <v>17</v>
      </c>
      <c r="E45" s="63">
        <v>71.400000000000006</v>
      </c>
      <c r="F45" s="62">
        <f t="shared" si="0"/>
        <v>28</v>
      </c>
      <c r="G45" s="63">
        <v>1999.2</v>
      </c>
      <c r="H45" s="63"/>
      <c r="I45" s="63">
        <v>250</v>
      </c>
      <c r="J45" s="63">
        <v>1551.3</v>
      </c>
      <c r="K45" s="63">
        <v>400</v>
      </c>
      <c r="L45" s="63">
        <f t="shared" si="1"/>
        <v>4200.5</v>
      </c>
      <c r="M45" s="64"/>
      <c r="N45" s="114"/>
    </row>
    <row r="46" spans="1:14" x14ac:dyDescent="0.25">
      <c r="A46" s="62">
        <v>36</v>
      </c>
      <c r="B46" s="61" t="s">
        <v>15</v>
      </c>
      <c r="C46" s="62" t="s">
        <v>52</v>
      </c>
      <c r="D46" s="62" t="s">
        <v>17</v>
      </c>
      <c r="E46" s="63">
        <v>71.400000000000006</v>
      </c>
      <c r="F46" s="62">
        <f t="shared" si="0"/>
        <v>28</v>
      </c>
      <c r="G46" s="63">
        <v>1999.2</v>
      </c>
      <c r="H46" s="63"/>
      <c r="I46" s="63">
        <v>250</v>
      </c>
      <c r="J46" s="63">
        <v>1551.3</v>
      </c>
      <c r="K46" s="63">
        <v>400</v>
      </c>
      <c r="L46" s="63">
        <f t="shared" si="1"/>
        <v>4200.5</v>
      </c>
      <c r="M46" s="64"/>
      <c r="N46" s="114"/>
    </row>
    <row r="47" spans="1:14" ht="30" x14ac:dyDescent="0.25">
      <c r="A47" s="62">
        <v>37</v>
      </c>
      <c r="B47" s="61" t="s">
        <v>15</v>
      </c>
      <c r="C47" s="62" t="s">
        <v>53</v>
      </c>
      <c r="D47" s="62" t="s">
        <v>17</v>
      </c>
      <c r="E47" s="63">
        <v>71.400000000000006</v>
      </c>
      <c r="F47" s="62">
        <f t="shared" si="0"/>
        <v>28</v>
      </c>
      <c r="G47" s="63">
        <v>1999.2</v>
      </c>
      <c r="H47" s="63"/>
      <c r="I47" s="63">
        <v>250</v>
      </c>
      <c r="J47" s="63">
        <v>1380</v>
      </c>
      <c r="K47" s="63">
        <v>400</v>
      </c>
      <c r="L47" s="63">
        <f t="shared" si="1"/>
        <v>4029.2</v>
      </c>
      <c r="M47" s="64"/>
      <c r="N47" s="114"/>
    </row>
    <row r="48" spans="1:14" x14ac:dyDescent="0.25">
      <c r="A48" s="62">
        <v>38</v>
      </c>
      <c r="B48" s="61" t="s">
        <v>15</v>
      </c>
      <c r="C48" s="62" t="s">
        <v>54</v>
      </c>
      <c r="D48" s="62" t="s">
        <v>17</v>
      </c>
      <c r="E48" s="63">
        <v>71.400000000000006</v>
      </c>
      <c r="F48" s="62">
        <f t="shared" si="0"/>
        <v>28</v>
      </c>
      <c r="G48" s="63">
        <v>1999.2</v>
      </c>
      <c r="H48" s="63"/>
      <c r="I48" s="63">
        <v>250</v>
      </c>
      <c r="J48" s="63">
        <v>1551.3</v>
      </c>
      <c r="K48" s="63">
        <v>400</v>
      </c>
      <c r="L48" s="63">
        <f t="shared" si="1"/>
        <v>4200.5</v>
      </c>
      <c r="M48" s="64"/>
      <c r="N48" s="114"/>
    </row>
    <row r="49" spans="1:14" x14ac:dyDescent="0.25">
      <c r="A49" s="62">
        <v>39</v>
      </c>
      <c r="B49" s="61" t="s">
        <v>15</v>
      </c>
      <c r="C49" s="62" t="s">
        <v>55</v>
      </c>
      <c r="D49" s="62" t="s">
        <v>17</v>
      </c>
      <c r="E49" s="63">
        <v>71.400000000000006</v>
      </c>
      <c r="F49" s="62">
        <f t="shared" si="0"/>
        <v>28</v>
      </c>
      <c r="G49" s="63">
        <v>1999.2</v>
      </c>
      <c r="H49" s="63"/>
      <c r="I49" s="63">
        <v>250</v>
      </c>
      <c r="J49" s="63">
        <v>1380</v>
      </c>
      <c r="K49" s="63">
        <v>400</v>
      </c>
      <c r="L49" s="63">
        <f t="shared" si="1"/>
        <v>4029.2</v>
      </c>
      <c r="M49" s="64"/>
      <c r="N49" s="114"/>
    </row>
    <row r="50" spans="1:14" x14ac:dyDescent="0.25">
      <c r="A50" s="62">
        <v>40</v>
      </c>
      <c r="B50" s="61" t="s">
        <v>15</v>
      </c>
      <c r="C50" s="62" t="s">
        <v>56</v>
      </c>
      <c r="D50" s="62" t="s">
        <v>17</v>
      </c>
      <c r="E50" s="63">
        <v>71.400000000000006</v>
      </c>
      <c r="F50" s="62">
        <f t="shared" si="0"/>
        <v>28</v>
      </c>
      <c r="G50" s="63">
        <v>1999.2</v>
      </c>
      <c r="H50" s="63"/>
      <c r="I50" s="63">
        <v>250</v>
      </c>
      <c r="J50" s="63">
        <v>1551.3</v>
      </c>
      <c r="K50" s="63">
        <v>400</v>
      </c>
      <c r="L50" s="63">
        <f t="shared" si="1"/>
        <v>4200.5</v>
      </c>
      <c r="M50" s="64"/>
      <c r="N50" s="114"/>
    </row>
    <row r="51" spans="1:14" x14ac:dyDescent="0.25">
      <c r="A51" s="62">
        <v>41</v>
      </c>
      <c r="B51" s="61" t="s">
        <v>15</v>
      </c>
      <c r="C51" s="62" t="s">
        <v>57</v>
      </c>
      <c r="D51" s="62" t="s">
        <v>17</v>
      </c>
      <c r="E51" s="63">
        <v>71.400000000000006</v>
      </c>
      <c r="F51" s="62">
        <f t="shared" si="0"/>
        <v>28</v>
      </c>
      <c r="G51" s="63">
        <v>1999.2</v>
      </c>
      <c r="H51" s="63"/>
      <c r="I51" s="63">
        <v>250</v>
      </c>
      <c r="J51" s="63">
        <v>1551.3</v>
      </c>
      <c r="K51" s="63">
        <v>400</v>
      </c>
      <c r="L51" s="63">
        <f t="shared" si="1"/>
        <v>4200.5</v>
      </c>
      <c r="M51" s="64"/>
      <c r="N51" s="114"/>
    </row>
    <row r="52" spans="1:14" x14ac:dyDescent="0.25">
      <c r="A52" s="62">
        <v>42</v>
      </c>
      <c r="B52" s="61" t="s">
        <v>15</v>
      </c>
      <c r="C52" s="62" t="s">
        <v>58</v>
      </c>
      <c r="D52" s="62" t="s">
        <v>17</v>
      </c>
      <c r="E52" s="63">
        <v>71.400000000000006</v>
      </c>
      <c r="F52" s="62">
        <f t="shared" si="0"/>
        <v>28</v>
      </c>
      <c r="G52" s="63">
        <v>1999.2</v>
      </c>
      <c r="H52" s="63"/>
      <c r="I52" s="63">
        <v>250</v>
      </c>
      <c r="J52" s="63">
        <v>1551.3</v>
      </c>
      <c r="K52" s="63">
        <v>400</v>
      </c>
      <c r="L52" s="63">
        <f t="shared" si="1"/>
        <v>4200.5</v>
      </c>
      <c r="M52" s="64"/>
      <c r="N52" s="114"/>
    </row>
    <row r="53" spans="1:14" x14ac:dyDescent="0.25">
      <c r="A53" s="62">
        <v>43</v>
      </c>
      <c r="B53" s="61" t="s">
        <v>15</v>
      </c>
      <c r="C53" s="62" t="s">
        <v>59</v>
      </c>
      <c r="D53" s="62" t="s">
        <v>17</v>
      </c>
      <c r="E53" s="63">
        <v>71.400000000000006</v>
      </c>
      <c r="F53" s="62">
        <f t="shared" si="0"/>
        <v>28</v>
      </c>
      <c r="G53" s="63">
        <v>1999.2</v>
      </c>
      <c r="H53" s="63"/>
      <c r="I53" s="63">
        <v>250</v>
      </c>
      <c r="J53" s="63">
        <v>1551.3</v>
      </c>
      <c r="K53" s="63">
        <v>400</v>
      </c>
      <c r="L53" s="63">
        <f t="shared" si="1"/>
        <v>4200.5</v>
      </c>
      <c r="M53" s="64"/>
      <c r="N53" s="114"/>
    </row>
    <row r="54" spans="1:14" x14ac:dyDescent="0.25">
      <c r="A54" s="62">
        <v>44</v>
      </c>
      <c r="B54" s="61" t="s">
        <v>15</v>
      </c>
      <c r="C54" s="62" t="s">
        <v>60</v>
      </c>
      <c r="D54" s="62" t="s">
        <v>17</v>
      </c>
      <c r="E54" s="63">
        <v>71.400000000000006</v>
      </c>
      <c r="F54" s="62">
        <f t="shared" si="0"/>
        <v>28</v>
      </c>
      <c r="G54" s="63">
        <v>1999.2</v>
      </c>
      <c r="H54" s="63"/>
      <c r="I54" s="63">
        <v>250</v>
      </c>
      <c r="J54" s="63">
        <v>1380</v>
      </c>
      <c r="K54" s="63">
        <v>400</v>
      </c>
      <c r="L54" s="63">
        <f t="shared" si="1"/>
        <v>4029.2</v>
      </c>
      <c r="M54" s="64"/>
      <c r="N54" s="114"/>
    </row>
    <row r="55" spans="1:14" x14ac:dyDescent="0.25">
      <c r="A55" s="62">
        <v>45</v>
      </c>
      <c r="B55" s="61" t="s">
        <v>15</v>
      </c>
      <c r="C55" s="62" t="s">
        <v>61</v>
      </c>
      <c r="D55" s="62" t="s">
        <v>17</v>
      </c>
      <c r="E55" s="63">
        <v>71.400000000000006</v>
      </c>
      <c r="F55" s="62">
        <f t="shared" si="0"/>
        <v>28</v>
      </c>
      <c r="G55" s="63">
        <v>1999.2</v>
      </c>
      <c r="H55" s="63"/>
      <c r="I55" s="63">
        <v>250</v>
      </c>
      <c r="J55" s="63">
        <v>1551.3</v>
      </c>
      <c r="K55" s="63">
        <v>400</v>
      </c>
      <c r="L55" s="63">
        <f t="shared" si="1"/>
        <v>4200.5</v>
      </c>
      <c r="M55" s="64"/>
      <c r="N55" s="114"/>
    </row>
    <row r="56" spans="1:14" x14ac:dyDescent="0.25">
      <c r="A56" s="62">
        <v>46</v>
      </c>
      <c r="B56" s="61" t="s">
        <v>15</v>
      </c>
      <c r="C56" s="62" t="s">
        <v>62</v>
      </c>
      <c r="D56" s="62" t="s">
        <v>17</v>
      </c>
      <c r="E56" s="63">
        <v>71.400000000000006</v>
      </c>
      <c r="F56" s="62">
        <f t="shared" si="0"/>
        <v>28</v>
      </c>
      <c r="G56" s="63">
        <v>1999.2</v>
      </c>
      <c r="H56" s="63"/>
      <c r="I56" s="63">
        <v>250</v>
      </c>
      <c r="J56" s="63">
        <v>1380</v>
      </c>
      <c r="K56" s="63">
        <v>400</v>
      </c>
      <c r="L56" s="63">
        <f t="shared" si="1"/>
        <v>4029.2</v>
      </c>
      <c r="M56" s="64"/>
      <c r="N56" s="114"/>
    </row>
    <row r="57" spans="1:14" x14ac:dyDescent="0.25">
      <c r="A57" s="62">
        <v>47</v>
      </c>
      <c r="B57" s="61" t="s">
        <v>15</v>
      </c>
      <c r="C57" s="62" t="s">
        <v>63</v>
      </c>
      <c r="D57" s="62" t="s">
        <v>17</v>
      </c>
      <c r="E57" s="63">
        <v>71.400000000000006</v>
      </c>
      <c r="F57" s="62">
        <f t="shared" si="0"/>
        <v>28</v>
      </c>
      <c r="G57" s="63">
        <v>1999.2</v>
      </c>
      <c r="H57" s="63"/>
      <c r="I57" s="63">
        <v>250</v>
      </c>
      <c r="J57" s="63">
        <v>1551.3</v>
      </c>
      <c r="K57" s="63">
        <v>400</v>
      </c>
      <c r="L57" s="63">
        <f t="shared" si="1"/>
        <v>4200.5</v>
      </c>
      <c r="M57" s="64"/>
      <c r="N57" s="114"/>
    </row>
    <row r="58" spans="1:14" x14ac:dyDescent="0.25">
      <c r="A58" s="62">
        <v>48</v>
      </c>
      <c r="B58" s="61" t="s">
        <v>15</v>
      </c>
      <c r="C58" s="62" t="s">
        <v>64</v>
      </c>
      <c r="D58" s="62" t="s">
        <v>17</v>
      </c>
      <c r="E58" s="63">
        <v>71.400000000000006</v>
      </c>
      <c r="F58" s="62">
        <f t="shared" si="0"/>
        <v>28</v>
      </c>
      <c r="G58" s="63">
        <v>1999.2</v>
      </c>
      <c r="H58" s="63"/>
      <c r="I58" s="63">
        <v>250</v>
      </c>
      <c r="J58" s="63">
        <v>1380</v>
      </c>
      <c r="K58" s="63">
        <v>400</v>
      </c>
      <c r="L58" s="63">
        <f t="shared" si="1"/>
        <v>4029.2</v>
      </c>
      <c r="M58" s="64"/>
      <c r="N58" s="114"/>
    </row>
    <row r="59" spans="1:14" x14ac:dyDescent="0.25">
      <c r="A59" s="62">
        <v>49</v>
      </c>
      <c r="B59" s="61" t="s">
        <v>15</v>
      </c>
      <c r="C59" s="62" t="s">
        <v>65</v>
      </c>
      <c r="D59" s="62" t="s">
        <v>17</v>
      </c>
      <c r="E59" s="63">
        <v>71.400000000000006</v>
      </c>
      <c r="F59" s="62">
        <f t="shared" si="0"/>
        <v>28</v>
      </c>
      <c r="G59" s="63">
        <v>1999.2</v>
      </c>
      <c r="H59" s="63"/>
      <c r="I59" s="63">
        <v>250</v>
      </c>
      <c r="J59" s="63">
        <v>1551.3</v>
      </c>
      <c r="K59" s="63">
        <v>400</v>
      </c>
      <c r="L59" s="63">
        <f t="shared" si="1"/>
        <v>4200.5</v>
      </c>
      <c r="M59" s="64"/>
      <c r="N59" s="114"/>
    </row>
    <row r="60" spans="1:14" x14ac:dyDescent="0.25">
      <c r="A60" s="62">
        <v>50</v>
      </c>
      <c r="B60" s="61" t="s">
        <v>15</v>
      </c>
      <c r="C60" s="62" t="s">
        <v>66</v>
      </c>
      <c r="D60" s="62" t="s">
        <v>67</v>
      </c>
      <c r="E60" s="63">
        <v>73.59</v>
      </c>
      <c r="F60" s="62">
        <f t="shared" si="0"/>
        <v>28</v>
      </c>
      <c r="G60" s="63">
        <v>2060.52</v>
      </c>
      <c r="H60" s="62"/>
      <c r="I60" s="63">
        <v>250</v>
      </c>
      <c r="J60" s="63">
        <v>1551.3</v>
      </c>
      <c r="K60" s="63">
        <v>400</v>
      </c>
      <c r="L60" s="63">
        <f t="shared" si="1"/>
        <v>4261.82</v>
      </c>
      <c r="M60" s="64"/>
      <c r="N60" s="114"/>
    </row>
    <row r="61" spans="1:14" x14ac:dyDescent="0.25">
      <c r="A61" s="62">
        <v>51</v>
      </c>
      <c r="B61" s="61" t="s">
        <v>15</v>
      </c>
      <c r="C61" s="62" t="s">
        <v>68</v>
      </c>
      <c r="D61" s="62" t="s">
        <v>67</v>
      </c>
      <c r="E61" s="63">
        <v>73.59</v>
      </c>
      <c r="F61" s="62">
        <f t="shared" si="0"/>
        <v>28</v>
      </c>
      <c r="G61" s="63">
        <v>2060.52</v>
      </c>
      <c r="H61" s="62"/>
      <c r="I61" s="63">
        <v>250</v>
      </c>
      <c r="J61" s="63">
        <v>1551.3</v>
      </c>
      <c r="K61" s="63">
        <v>400</v>
      </c>
      <c r="L61" s="63">
        <f t="shared" si="1"/>
        <v>4261.82</v>
      </c>
      <c r="M61" s="64"/>
      <c r="N61" s="114"/>
    </row>
    <row r="62" spans="1:14" x14ac:dyDescent="0.25">
      <c r="A62" s="62">
        <v>52</v>
      </c>
      <c r="B62" s="61" t="s">
        <v>15</v>
      </c>
      <c r="C62" s="62" t="s">
        <v>69</v>
      </c>
      <c r="D62" s="62" t="s">
        <v>67</v>
      </c>
      <c r="E62" s="63">
        <v>73.59</v>
      </c>
      <c r="F62" s="62">
        <f t="shared" si="0"/>
        <v>28</v>
      </c>
      <c r="G62" s="63">
        <v>2060.52</v>
      </c>
      <c r="H62" s="62"/>
      <c r="I62" s="63">
        <v>250</v>
      </c>
      <c r="J62" s="63">
        <v>1551.3</v>
      </c>
      <c r="K62" s="63">
        <v>400</v>
      </c>
      <c r="L62" s="63">
        <f t="shared" si="1"/>
        <v>4261.82</v>
      </c>
      <c r="M62" s="64"/>
      <c r="N62" s="114"/>
    </row>
    <row r="63" spans="1:14" x14ac:dyDescent="0.25">
      <c r="A63" s="62">
        <v>53</v>
      </c>
      <c r="B63" s="61" t="s">
        <v>15</v>
      </c>
      <c r="C63" s="62" t="s">
        <v>70</v>
      </c>
      <c r="D63" s="62" t="s">
        <v>17</v>
      </c>
      <c r="E63" s="63">
        <v>71.400000000000006</v>
      </c>
      <c r="F63" s="62">
        <f t="shared" si="0"/>
        <v>28</v>
      </c>
      <c r="G63" s="63">
        <v>1999.2</v>
      </c>
      <c r="H63" s="62"/>
      <c r="I63" s="63">
        <v>250</v>
      </c>
      <c r="J63" s="63">
        <v>1380</v>
      </c>
      <c r="K63" s="63">
        <v>400</v>
      </c>
      <c r="L63" s="63">
        <f t="shared" si="1"/>
        <v>4029.2</v>
      </c>
      <c r="M63" s="64"/>
      <c r="N63" s="114"/>
    </row>
    <row r="64" spans="1:14" x14ac:dyDescent="0.25">
      <c r="A64" s="62">
        <v>54</v>
      </c>
      <c r="B64" s="61" t="s">
        <v>15</v>
      </c>
      <c r="C64" s="62" t="s">
        <v>71</v>
      </c>
      <c r="D64" s="62" t="s">
        <v>17</v>
      </c>
      <c r="E64" s="63">
        <v>71.400000000000006</v>
      </c>
      <c r="F64" s="62">
        <f t="shared" si="0"/>
        <v>28</v>
      </c>
      <c r="G64" s="63">
        <v>1999.2</v>
      </c>
      <c r="H64" s="62"/>
      <c r="I64" s="63">
        <v>250</v>
      </c>
      <c r="J64" s="63">
        <v>1551.3</v>
      </c>
      <c r="K64" s="63">
        <v>400</v>
      </c>
      <c r="L64" s="63">
        <f t="shared" si="1"/>
        <v>4200.5</v>
      </c>
      <c r="M64" s="64"/>
      <c r="N64" s="114"/>
    </row>
    <row r="65" spans="1:14" x14ac:dyDescent="0.25">
      <c r="A65" s="62">
        <v>55</v>
      </c>
      <c r="B65" s="61" t="s">
        <v>15</v>
      </c>
      <c r="C65" s="62" t="s">
        <v>72</v>
      </c>
      <c r="D65" s="62" t="s">
        <v>17</v>
      </c>
      <c r="E65" s="63">
        <v>71.400000000000006</v>
      </c>
      <c r="F65" s="62">
        <f t="shared" si="0"/>
        <v>28</v>
      </c>
      <c r="G65" s="63">
        <v>1999.2</v>
      </c>
      <c r="H65" s="62"/>
      <c r="I65" s="63">
        <v>250</v>
      </c>
      <c r="J65" s="63">
        <v>1551.3</v>
      </c>
      <c r="K65" s="63">
        <v>400</v>
      </c>
      <c r="L65" s="63">
        <f t="shared" si="1"/>
        <v>4200.5</v>
      </c>
      <c r="M65" s="64"/>
      <c r="N65" s="114"/>
    </row>
    <row r="66" spans="1:14" x14ac:dyDescent="0.25">
      <c r="A66" s="62">
        <v>56</v>
      </c>
      <c r="B66" s="61" t="s">
        <v>15</v>
      </c>
      <c r="C66" s="62" t="s">
        <v>73</v>
      </c>
      <c r="D66" s="62" t="s">
        <v>17</v>
      </c>
      <c r="E66" s="63">
        <v>71.400000000000006</v>
      </c>
      <c r="F66" s="62">
        <f t="shared" si="0"/>
        <v>28</v>
      </c>
      <c r="G66" s="63">
        <v>1999.2</v>
      </c>
      <c r="H66" s="63">
        <v>35</v>
      </c>
      <c r="I66" s="63">
        <v>250</v>
      </c>
      <c r="J66" s="63">
        <v>1551.3</v>
      </c>
      <c r="K66" s="63">
        <v>400</v>
      </c>
      <c r="L66" s="63">
        <f t="shared" si="1"/>
        <v>4235.5</v>
      </c>
      <c r="M66" s="64"/>
      <c r="N66" s="114"/>
    </row>
    <row r="67" spans="1:14" x14ac:dyDescent="0.25">
      <c r="A67" s="62">
        <v>57</v>
      </c>
      <c r="B67" s="61" t="s">
        <v>15</v>
      </c>
      <c r="C67" s="62" t="s">
        <v>74</v>
      </c>
      <c r="D67" s="62" t="s">
        <v>17</v>
      </c>
      <c r="E67" s="63">
        <v>71.400000000000006</v>
      </c>
      <c r="F67" s="62">
        <f t="shared" si="0"/>
        <v>28</v>
      </c>
      <c r="G67" s="63">
        <v>1999.2</v>
      </c>
      <c r="H67" s="62"/>
      <c r="I67" s="63">
        <v>250</v>
      </c>
      <c r="J67" s="63">
        <v>1551.3</v>
      </c>
      <c r="K67" s="63">
        <v>400</v>
      </c>
      <c r="L67" s="63">
        <f t="shared" si="1"/>
        <v>4200.5</v>
      </c>
      <c r="M67" s="64"/>
      <c r="N67" s="114"/>
    </row>
    <row r="68" spans="1:14" x14ac:dyDescent="0.25">
      <c r="A68" s="62">
        <v>58</v>
      </c>
      <c r="B68" s="61" t="s">
        <v>15</v>
      </c>
      <c r="C68" s="62" t="s">
        <v>75</v>
      </c>
      <c r="D68" s="62" t="s">
        <v>17</v>
      </c>
      <c r="E68" s="63">
        <v>71.400000000000006</v>
      </c>
      <c r="F68" s="62">
        <f t="shared" si="0"/>
        <v>28</v>
      </c>
      <c r="G68" s="63">
        <v>1999.2</v>
      </c>
      <c r="H68" s="62"/>
      <c r="I68" s="63">
        <v>250</v>
      </c>
      <c r="J68" s="63">
        <v>1551.3</v>
      </c>
      <c r="K68" s="63">
        <v>400</v>
      </c>
      <c r="L68" s="63">
        <f t="shared" si="1"/>
        <v>4200.5</v>
      </c>
      <c r="M68" s="64"/>
      <c r="N68" s="114"/>
    </row>
    <row r="69" spans="1:14" x14ac:dyDescent="0.25">
      <c r="A69" s="62">
        <v>59</v>
      </c>
      <c r="B69" s="61" t="s">
        <v>15</v>
      </c>
      <c r="C69" s="62" t="s">
        <v>76</v>
      </c>
      <c r="D69" s="62" t="s">
        <v>17</v>
      </c>
      <c r="E69" s="63">
        <v>71.400000000000006</v>
      </c>
      <c r="F69" s="62">
        <f t="shared" si="0"/>
        <v>28</v>
      </c>
      <c r="G69" s="63">
        <v>1999.2</v>
      </c>
      <c r="H69" s="62"/>
      <c r="I69" s="63">
        <v>250</v>
      </c>
      <c r="J69" s="63">
        <v>1551.3</v>
      </c>
      <c r="K69" s="63">
        <v>400</v>
      </c>
      <c r="L69" s="63">
        <f t="shared" si="1"/>
        <v>4200.5</v>
      </c>
      <c r="M69" s="64"/>
      <c r="N69" s="114"/>
    </row>
    <row r="70" spans="1:14" ht="30" x14ac:dyDescent="0.25">
      <c r="A70" s="62">
        <v>60</v>
      </c>
      <c r="B70" s="61" t="s">
        <v>15</v>
      </c>
      <c r="C70" s="62" t="s">
        <v>77</v>
      </c>
      <c r="D70" s="62" t="s">
        <v>67</v>
      </c>
      <c r="E70" s="63">
        <v>73.59</v>
      </c>
      <c r="F70" s="62">
        <f>G70/E70</f>
        <v>28</v>
      </c>
      <c r="G70" s="63">
        <v>2060.52</v>
      </c>
      <c r="H70" s="62"/>
      <c r="I70" s="63">
        <v>250</v>
      </c>
      <c r="J70" s="63">
        <v>1551.3</v>
      </c>
      <c r="K70" s="63">
        <v>400</v>
      </c>
      <c r="L70" s="63">
        <f>SUM(G70:K70)</f>
        <v>4261.82</v>
      </c>
      <c r="M70" s="64"/>
      <c r="N70" s="114"/>
    </row>
    <row r="71" spans="1:14" x14ac:dyDescent="0.25">
      <c r="A71" s="62">
        <v>61</v>
      </c>
      <c r="B71" s="61" t="s">
        <v>15</v>
      </c>
      <c r="C71" s="62" t="s">
        <v>78</v>
      </c>
      <c r="D71" s="62" t="s">
        <v>67</v>
      </c>
      <c r="E71" s="63">
        <v>73.59</v>
      </c>
      <c r="F71" s="62">
        <f t="shared" si="0"/>
        <v>28</v>
      </c>
      <c r="G71" s="63">
        <v>2060.52</v>
      </c>
      <c r="H71" s="62"/>
      <c r="I71" s="63">
        <v>250</v>
      </c>
      <c r="J71" s="63">
        <v>1551.3</v>
      </c>
      <c r="K71" s="63">
        <v>400</v>
      </c>
      <c r="L71" s="63">
        <f t="shared" si="1"/>
        <v>4261.82</v>
      </c>
      <c r="M71" s="64"/>
      <c r="N71" s="114"/>
    </row>
    <row r="72" spans="1:14" x14ac:dyDescent="0.25">
      <c r="A72" s="62">
        <v>62</v>
      </c>
      <c r="B72" s="61" t="s">
        <v>15</v>
      </c>
      <c r="C72" s="62" t="s">
        <v>79</v>
      </c>
      <c r="D72" s="62" t="s">
        <v>67</v>
      </c>
      <c r="E72" s="63">
        <v>73.59</v>
      </c>
      <c r="F72" s="62">
        <f t="shared" si="0"/>
        <v>28</v>
      </c>
      <c r="G72" s="63">
        <v>2060.52</v>
      </c>
      <c r="H72" s="62"/>
      <c r="I72" s="63">
        <v>250</v>
      </c>
      <c r="J72" s="63">
        <v>1551.3</v>
      </c>
      <c r="K72" s="63">
        <v>400</v>
      </c>
      <c r="L72" s="63">
        <f t="shared" si="1"/>
        <v>4261.82</v>
      </c>
      <c r="M72" s="64"/>
      <c r="N72" s="114"/>
    </row>
    <row r="73" spans="1:14" x14ac:dyDescent="0.25">
      <c r="A73" s="62">
        <v>63</v>
      </c>
      <c r="B73" s="61" t="s">
        <v>15</v>
      </c>
      <c r="C73" s="62" t="s">
        <v>80</v>
      </c>
      <c r="D73" s="62" t="s">
        <v>67</v>
      </c>
      <c r="E73" s="63">
        <v>73.59</v>
      </c>
      <c r="F73" s="62">
        <f t="shared" si="0"/>
        <v>28</v>
      </c>
      <c r="G73" s="63">
        <v>2060.52</v>
      </c>
      <c r="H73" s="62"/>
      <c r="I73" s="63">
        <v>250</v>
      </c>
      <c r="J73" s="63">
        <v>1551.3</v>
      </c>
      <c r="K73" s="63">
        <v>400</v>
      </c>
      <c r="L73" s="63">
        <f t="shared" si="1"/>
        <v>4261.82</v>
      </c>
      <c r="M73" s="64"/>
      <c r="N73" s="114"/>
    </row>
    <row r="74" spans="1:14" x14ac:dyDescent="0.25">
      <c r="A74" s="62">
        <v>64</v>
      </c>
      <c r="B74" s="61" t="s">
        <v>15</v>
      </c>
      <c r="C74" s="62" t="s">
        <v>81</v>
      </c>
      <c r="D74" s="62" t="s">
        <v>67</v>
      </c>
      <c r="E74" s="63">
        <v>73.59</v>
      </c>
      <c r="F74" s="62">
        <f t="shared" si="0"/>
        <v>28</v>
      </c>
      <c r="G74" s="63">
        <v>2060.52</v>
      </c>
      <c r="H74" s="62"/>
      <c r="I74" s="63">
        <v>250</v>
      </c>
      <c r="J74" s="63">
        <v>1551.3</v>
      </c>
      <c r="K74" s="63">
        <v>400</v>
      </c>
      <c r="L74" s="63">
        <f t="shared" si="1"/>
        <v>4261.82</v>
      </c>
      <c r="M74" s="64"/>
      <c r="N74" s="114"/>
    </row>
    <row r="75" spans="1:14" x14ac:dyDescent="0.25">
      <c r="A75" s="62">
        <v>65</v>
      </c>
      <c r="B75" s="61" t="s">
        <v>15</v>
      </c>
      <c r="C75" s="62" t="s">
        <v>82</v>
      </c>
      <c r="D75" s="62" t="s">
        <v>67</v>
      </c>
      <c r="E75" s="63">
        <v>73.59</v>
      </c>
      <c r="F75" s="62">
        <f t="shared" si="0"/>
        <v>28</v>
      </c>
      <c r="G75" s="63">
        <v>2060.52</v>
      </c>
      <c r="H75" s="62"/>
      <c r="I75" s="63">
        <v>250</v>
      </c>
      <c r="J75" s="63">
        <v>1551.3</v>
      </c>
      <c r="K75" s="63">
        <v>400</v>
      </c>
      <c r="L75" s="63">
        <f t="shared" si="1"/>
        <v>4261.82</v>
      </c>
      <c r="M75" s="64"/>
      <c r="N75" s="114"/>
    </row>
    <row r="76" spans="1:14" x14ac:dyDescent="0.25">
      <c r="A76" s="62">
        <v>66</v>
      </c>
      <c r="B76" s="61" t="s">
        <v>15</v>
      </c>
      <c r="C76" s="62" t="s">
        <v>83</v>
      </c>
      <c r="D76" s="62" t="s">
        <v>67</v>
      </c>
      <c r="E76" s="63">
        <v>73.59</v>
      </c>
      <c r="F76" s="62">
        <f t="shared" ref="F76:F139" si="2">G76/E76</f>
        <v>28</v>
      </c>
      <c r="G76" s="63">
        <v>2060.52</v>
      </c>
      <c r="H76" s="62"/>
      <c r="I76" s="63">
        <v>250</v>
      </c>
      <c r="J76" s="63">
        <v>1551.3</v>
      </c>
      <c r="K76" s="63">
        <v>400</v>
      </c>
      <c r="L76" s="63">
        <f t="shared" ref="L76:L95" si="3">SUM(G76:K76)</f>
        <v>4261.82</v>
      </c>
      <c r="M76" s="64"/>
      <c r="N76" s="114"/>
    </row>
    <row r="77" spans="1:14" x14ac:dyDescent="0.25">
      <c r="A77" s="62">
        <v>67</v>
      </c>
      <c r="B77" s="61" t="s">
        <v>15</v>
      </c>
      <c r="C77" s="62" t="s">
        <v>84</v>
      </c>
      <c r="D77" s="62" t="s">
        <v>67</v>
      </c>
      <c r="E77" s="63">
        <v>73.59</v>
      </c>
      <c r="F77" s="62">
        <f t="shared" si="2"/>
        <v>28</v>
      </c>
      <c r="G77" s="63">
        <v>2060.52</v>
      </c>
      <c r="H77" s="62"/>
      <c r="I77" s="63">
        <v>250</v>
      </c>
      <c r="J77" s="63">
        <v>1551.3</v>
      </c>
      <c r="K77" s="63">
        <v>400</v>
      </c>
      <c r="L77" s="63">
        <f t="shared" si="3"/>
        <v>4261.82</v>
      </c>
      <c r="M77" s="64"/>
      <c r="N77" s="114"/>
    </row>
    <row r="78" spans="1:14" x14ac:dyDescent="0.25">
      <c r="A78" s="62">
        <v>68</v>
      </c>
      <c r="B78" s="61" t="s">
        <v>15</v>
      </c>
      <c r="C78" s="62" t="s">
        <v>85</v>
      </c>
      <c r="D78" s="62" t="s">
        <v>67</v>
      </c>
      <c r="E78" s="63">
        <v>73.59</v>
      </c>
      <c r="F78" s="62">
        <f t="shared" si="2"/>
        <v>28</v>
      </c>
      <c r="G78" s="63">
        <v>2060.52</v>
      </c>
      <c r="H78" s="62"/>
      <c r="I78" s="63">
        <v>250</v>
      </c>
      <c r="J78" s="63">
        <v>1551.3</v>
      </c>
      <c r="K78" s="63">
        <v>400</v>
      </c>
      <c r="L78" s="63">
        <f t="shared" si="3"/>
        <v>4261.82</v>
      </c>
      <c r="M78" s="64"/>
      <c r="N78" s="114"/>
    </row>
    <row r="79" spans="1:14" x14ac:dyDescent="0.25">
      <c r="A79" s="62">
        <v>69</v>
      </c>
      <c r="B79" s="61" t="s">
        <v>15</v>
      </c>
      <c r="C79" s="62" t="s">
        <v>86</v>
      </c>
      <c r="D79" s="62" t="s">
        <v>67</v>
      </c>
      <c r="E79" s="63">
        <v>73.59</v>
      </c>
      <c r="F79" s="62">
        <f t="shared" si="2"/>
        <v>28</v>
      </c>
      <c r="G79" s="63">
        <v>2060.52</v>
      </c>
      <c r="H79" s="62"/>
      <c r="I79" s="63">
        <v>250</v>
      </c>
      <c r="J79" s="63">
        <v>1551.3</v>
      </c>
      <c r="K79" s="63">
        <v>400</v>
      </c>
      <c r="L79" s="63">
        <f t="shared" si="3"/>
        <v>4261.82</v>
      </c>
      <c r="M79" s="64"/>
      <c r="N79" s="114"/>
    </row>
    <row r="80" spans="1:14" x14ac:dyDescent="0.25">
      <c r="A80" s="62">
        <v>70</v>
      </c>
      <c r="B80" s="61" t="s">
        <v>15</v>
      </c>
      <c r="C80" s="62" t="s">
        <v>87</v>
      </c>
      <c r="D80" s="62" t="s">
        <v>67</v>
      </c>
      <c r="E80" s="63">
        <v>73.59</v>
      </c>
      <c r="F80" s="62">
        <f t="shared" si="2"/>
        <v>28</v>
      </c>
      <c r="G80" s="63">
        <v>2060.52</v>
      </c>
      <c r="H80" s="62"/>
      <c r="I80" s="63">
        <v>250</v>
      </c>
      <c r="J80" s="63">
        <v>1551.3</v>
      </c>
      <c r="K80" s="63">
        <v>400</v>
      </c>
      <c r="L80" s="63">
        <f t="shared" si="3"/>
        <v>4261.82</v>
      </c>
      <c r="M80" s="64"/>
      <c r="N80" s="114"/>
    </row>
    <row r="81" spans="1:14" x14ac:dyDescent="0.25">
      <c r="A81" s="62">
        <v>71</v>
      </c>
      <c r="B81" s="61" t="s">
        <v>15</v>
      </c>
      <c r="C81" s="62" t="s">
        <v>88</v>
      </c>
      <c r="D81" s="62" t="s">
        <v>67</v>
      </c>
      <c r="E81" s="63">
        <v>73.59</v>
      </c>
      <c r="F81" s="62">
        <f t="shared" si="2"/>
        <v>28</v>
      </c>
      <c r="G81" s="63">
        <v>2060.52</v>
      </c>
      <c r="H81" s="62"/>
      <c r="I81" s="63">
        <v>250</v>
      </c>
      <c r="J81" s="63">
        <v>1551.3</v>
      </c>
      <c r="K81" s="63">
        <v>400</v>
      </c>
      <c r="L81" s="63">
        <f t="shared" si="3"/>
        <v>4261.82</v>
      </c>
      <c r="M81" s="64"/>
      <c r="N81" s="114"/>
    </row>
    <row r="82" spans="1:14" x14ac:dyDescent="0.25">
      <c r="A82" s="62">
        <v>72</v>
      </c>
      <c r="B82" s="61" t="s">
        <v>15</v>
      </c>
      <c r="C82" s="62" t="s">
        <v>89</v>
      </c>
      <c r="D82" s="62" t="s">
        <v>67</v>
      </c>
      <c r="E82" s="63">
        <v>73.59</v>
      </c>
      <c r="F82" s="62">
        <f t="shared" si="2"/>
        <v>28</v>
      </c>
      <c r="G82" s="63">
        <v>2060.52</v>
      </c>
      <c r="H82" s="62"/>
      <c r="I82" s="63">
        <v>250</v>
      </c>
      <c r="J82" s="63">
        <v>1551.3</v>
      </c>
      <c r="K82" s="63">
        <v>400</v>
      </c>
      <c r="L82" s="63">
        <f t="shared" si="3"/>
        <v>4261.82</v>
      </c>
      <c r="M82" s="64"/>
      <c r="N82" s="114"/>
    </row>
    <row r="83" spans="1:14" x14ac:dyDescent="0.25">
      <c r="A83" s="62">
        <v>73</v>
      </c>
      <c r="B83" s="61" t="s">
        <v>15</v>
      </c>
      <c r="C83" s="62" t="s">
        <v>90</v>
      </c>
      <c r="D83" s="62" t="s">
        <v>67</v>
      </c>
      <c r="E83" s="63">
        <v>73.59</v>
      </c>
      <c r="F83" s="62">
        <f t="shared" si="2"/>
        <v>28</v>
      </c>
      <c r="G83" s="63">
        <v>2060.52</v>
      </c>
      <c r="H83" s="62"/>
      <c r="I83" s="63">
        <v>250</v>
      </c>
      <c r="J83" s="63">
        <v>1551.3</v>
      </c>
      <c r="K83" s="63">
        <v>400</v>
      </c>
      <c r="L83" s="63">
        <f t="shared" si="3"/>
        <v>4261.82</v>
      </c>
      <c r="M83" s="64"/>
      <c r="N83" s="114"/>
    </row>
    <row r="84" spans="1:14" x14ac:dyDescent="0.25">
      <c r="A84" s="62">
        <v>74</v>
      </c>
      <c r="B84" s="61" t="s">
        <v>15</v>
      </c>
      <c r="C84" s="62" t="s">
        <v>91</v>
      </c>
      <c r="D84" s="62" t="s">
        <v>67</v>
      </c>
      <c r="E84" s="63">
        <v>73.59</v>
      </c>
      <c r="F84" s="62">
        <f t="shared" si="2"/>
        <v>28</v>
      </c>
      <c r="G84" s="63">
        <v>2060.52</v>
      </c>
      <c r="H84" s="62"/>
      <c r="I84" s="63">
        <v>250</v>
      </c>
      <c r="J84" s="63">
        <v>1150</v>
      </c>
      <c r="K84" s="63">
        <v>400</v>
      </c>
      <c r="L84" s="63">
        <f t="shared" si="3"/>
        <v>3860.52</v>
      </c>
      <c r="M84" s="64"/>
      <c r="N84" s="114"/>
    </row>
    <row r="85" spans="1:14" x14ac:dyDescent="0.25">
      <c r="A85" s="62">
        <v>75</v>
      </c>
      <c r="B85" s="61" t="s">
        <v>15</v>
      </c>
      <c r="C85" s="62" t="s">
        <v>92</v>
      </c>
      <c r="D85" s="62" t="s">
        <v>67</v>
      </c>
      <c r="E85" s="63">
        <v>73.59</v>
      </c>
      <c r="F85" s="62">
        <f t="shared" si="2"/>
        <v>28</v>
      </c>
      <c r="G85" s="63">
        <v>2060.52</v>
      </c>
      <c r="H85" s="62"/>
      <c r="I85" s="63">
        <v>250</v>
      </c>
      <c r="J85" s="63">
        <v>1551.3</v>
      </c>
      <c r="K85" s="63">
        <v>400</v>
      </c>
      <c r="L85" s="63">
        <f t="shared" si="3"/>
        <v>4261.82</v>
      </c>
      <c r="M85" s="64"/>
      <c r="N85" s="114"/>
    </row>
    <row r="86" spans="1:14" x14ac:dyDescent="0.25">
      <c r="A86" s="62">
        <v>76</v>
      </c>
      <c r="B86" s="61" t="s">
        <v>15</v>
      </c>
      <c r="C86" s="62" t="s">
        <v>93</v>
      </c>
      <c r="D86" s="62" t="s">
        <v>67</v>
      </c>
      <c r="E86" s="63">
        <v>73.59</v>
      </c>
      <c r="F86" s="62">
        <f t="shared" si="2"/>
        <v>28</v>
      </c>
      <c r="G86" s="63">
        <v>2060.52</v>
      </c>
      <c r="H86" s="62"/>
      <c r="I86" s="63">
        <v>250</v>
      </c>
      <c r="J86" s="63">
        <v>1551.3</v>
      </c>
      <c r="K86" s="63">
        <v>400</v>
      </c>
      <c r="L86" s="63">
        <f t="shared" si="3"/>
        <v>4261.82</v>
      </c>
      <c r="M86" s="64"/>
      <c r="N86" s="114"/>
    </row>
    <row r="87" spans="1:14" ht="30" x14ac:dyDescent="0.25">
      <c r="A87" s="62">
        <v>77</v>
      </c>
      <c r="B87" s="61" t="s">
        <v>15</v>
      </c>
      <c r="C87" s="62" t="s">
        <v>94</v>
      </c>
      <c r="D87" s="62" t="s">
        <v>67</v>
      </c>
      <c r="E87" s="63">
        <v>73.59</v>
      </c>
      <c r="F87" s="62">
        <f t="shared" si="2"/>
        <v>57.999999999999986</v>
      </c>
      <c r="G87" s="63">
        <f>2060.52+2207.7</f>
        <v>4268.2199999999993</v>
      </c>
      <c r="H87" s="62"/>
      <c r="I87" s="63">
        <f>250+241.94</f>
        <v>491.94</v>
      </c>
      <c r="J87" s="63">
        <f>1150+1112.91</f>
        <v>2262.91</v>
      </c>
      <c r="K87" s="63">
        <f>400+387.1</f>
        <v>787.1</v>
      </c>
      <c r="L87" s="63">
        <f t="shared" si="3"/>
        <v>7810.1699999999992</v>
      </c>
      <c r="M87" s="62" t="s">
        <v>95</v>
      </c>
      <c r="N87" s="114"/>
    </row>
    <row r="88" spans="1:14" x14ac:dyDescent="0.25">
      <c r="A88" s="62">
        <v>78</v>
      </c>
      <c r="B88" s="61" t="s">
        <v>15</v>
      </c>
      <c r="C88" s="62" t="s">
        <v>96</v>
      </c>
      <c r="D88" s="62" t="s">
        <v>67</v>
      </c>
      <c r="E88" s="63">
        <v>73.59</v>
      </c>
      <c r="F88" s="62">
        <f t="shared" si="2"/>
        <v>28</v>
      </c>
      <c r="G88" s="63">
        <v>2060.52</v>
      </c>
      <c r="H88" s="62"/>
      <c r="I88" s="63">
        <v>250</v>
      </c>
      <c r="J88" s="63">
        <v>1551.3</v>
      </c>
      <c r="K88" s="63">
        <v>400</v>
      </c>
      <c r="L88" s="63">
        <f t="shared" si="3"/>
        <v>4261.82</v>
      </c>
      <c r="M88" s="64"/>
      <c r="N88" s="114"/>
    </row>
    <row r="89" spans="1:14" ht="30" x14ac:dyDescent="0.25">
      <c r="A89" s="62">
        <v>79</v>
      </c>
      <c r="B89" s="61" t="s">
        <v>15</v>
      </c>
      <c r="C89" s="62" t="s">
        <v>97</v>
      </c>
      <c r="D89" s="62" t="s">
        <v>67</v>
      </c>
      <c r="E89" s="63">
        <v>73.59</v>
      </c>
      <c r="F89" s="62">
        <f t="shared" si="2"/>
        <v>57.999999999999986</v>
      </c>
      <c r="G89" s="63">
        <f>2060.52+2207.7</f>
        <v>4268.2199999999993</v>
      </c>
      <c r="H89" s="62"/>
      <c r="I89" s="63">
        <f>250+241.94</f>
        <v>491.94</v>
      </c>
      <c r="J89" s="63">
        <f>1150+1112.91</f>
        <v>2262.91</v>
      </c>
      <c r="K89" s="63">
        <f>400+387.1</f>
        <v>787.1</v>
      </c>
      <c r="L89" s="63">
        <f t="shared" ref="L89" si="4">SUM(G89:K89)</f>
        <v>7810.1699999999992</v>
      </c>
      <c r="M89" s="62" t="s">
        <v>95</v>
      </c>
      <c r="N89" s="114"/>
    </row>
    <row r="90" spans="1:14" ht="30" x14ac:dyDescent="0.25">
      <c r="A90" s="62">
        <v>80</v>
      </c>
      <c r="B90" s="61" t="s">
        <v>15</v>
      </c>
      <c r="C90" s="62" t="s">
        <v>98</v>
      </c>
      <c r="D90" s="62" t="s">
        <v>67</v>
      </c>
      <c r="E90" s="63">
        <v>73.59</v>
      </c>
      <c r="F90" s="62">
        <f t="shared" si="2"/>
        <v>28</v>
      </c>
      <c r="G90" s="63">
        <v>2060.52</v>
      </c>
      <c r="H90" s="62"/>
      <c r="I90" s="63">
        <v>250</v>
      </c>
      <c r="J90" s="63">
        <v>1150</v>
      </c>
      <c r="K90" s="63">
        <v>400</v>
      </c>
      <c r="L90" s="63">
        <f t="shared" si="3"/>
        <v>3860.52</v>
      </c>
      <c r="M90" s="64"/>
      <c r="N90" s="114"/>
    </row>
    <row r="91" spans="1:14" x14ac:dyDescent="0.25">
      <c r="A91" s="62">
        <v>81</v>
      </c>
      <c r="B91" s="61" t="s">
        <v>15</v>
      </c>
      <c r="C91" s="62" t="s">
        <v>99</v>
      </c>
      <c r="D91" s="62" t="s">
        <v>67</v>
      </c>
      <c r="E91" s="63">
        <v>73.59</v>
      </c>
      <c r="F91" s="62">
        <f t="shared" si="2"/>
        <v>28</v>
      </c>
      <c r="G91" s="63">
        <v>2060.52</v>
      </c>
      <c r="H91" s="62"/>
      <c r="I91" s="63">
        <v>250</v>
      </c>
      <c r="J91" s="63">
        <v>1551.3</v>
      </c>
      <c r="K91" s="63">
        <v>400</v>
      </c>
      <c r="L91" s="63">
        <f t="shared" si="3"/>
        <v>4261.82</v>
      </c>
      <c r="M91" s="64"/>
      <c r="N91" s="114"/>
    </row>
    <row r="92" spans="1:14" x14ac:dyDescent="0.25">
      <c r="A92" s="62">
        <v>82</v>
      </c>
      <c r="B92" s="61" t="s">
        <v>15</v>
      </c>
      <c r="C92" s="62" t="s">
        <v>100</v>
      </c>
      <c r="D92" s="62" t="s">
        <v>67</v>
      </c>
      <c r="E92" s="63">
        <v>73.59</v>
      </c>
      <c r="F92" s="62">
        <f t="shared" si="2"/>
        <v>28</v>
      </c>
      <c r="G92" s="63">
        <v>2060.52</v>
      </c>
      <c r="H92" s="62"/>
      <c r="I92" s="63">
        <v>250</v>
      </c>
      <c r="J92" s="63">
        <v>1551.3</v>
      </c>
      <c r="K92" s="63">
        <v>400</v>
      </c>
      <c r="L92" s="63">
        <f t="shared" si="3"/>
        <v>4261.82</v>
      </c>
      <c r="M92" s="64"/>
      <c r="N92" s="114"/>
    </row>
    <row r="93" spans="1:14" ht="30" x14ac:dyDescent="0.25">
      <c r="A93" s="62">
        <v>83</v>
      </c>
      <c r="B93" s="61" t="s">
        <v>15</v>
      </c>
      <c r="C93" s="62" t="s">
        <v>101</v>
      </c>
      <c r="D93" s="62" t="s">
        <v>67</v>
      </c>
      <c r="E93" s="63">
        <v>73.59</v>
      </c>
      <c r="F93" s="62">
        <f t="shared" si="2"/>
        <v>57.999999999999986</v>
      </c>
      <c r="G93" s="63">
        <f>2060.52+2207.7</f>
        <v>4268.2199999999993</v>
      </c>
      <c r="H93" s="62"/>
      <c r="I93" s="63">
        <f>250+241.94</f>
        <v>491.94</v>
      </c>
      <c r="J93" s="63">
        <f>1150+1112.91</f>
        <v>2262.91</v>
      </c>
      <c r="K93" s="63">
        <f>400+387.1</f>
        <v>787.1</v>
      </c>
      <c r="L93" s="63">
        <f t="shared" ref="L93:L94" si="5">SUM(G93:K93)</f>
        <v>7810.1699999999992</v>
      </c>
      <c r="M93" s="62" t="s">
        <v>95</v>
      </c>
      <c r="N93" s="114"/>
    </row>
    <row r="94" spans="1:14" ht="30" x14ac:dyDescent="0.25">
      <c r="A94" s="62">
        <v>84</v>
      </c>
      <c r="B94" s="61" t="s">
        <v>15</v>
      </c>
      <c r="C94" s="62" t="s">
        <v>102</v>
      </c>
      <c r="D94" s="62" t="s">
        <v>67</v>
      </c>
      <c r="E94" s="63">
        <v>73.59</v>
      </c>
      <c r="F94" s="62">
        <f t="shared" si="2"/>
        <v>57.999999999999986</v>
      </c>
      <c r="G94" s="63">
        <f>2060.52+2207.7</f>
        <v>4268.2199999999993</v>
      </c>
      <c r="H94" s="62"/>
      <c r="I94" s="63">
        <f>250+241.94</f>
        <v>491.94</v>
      </c>
      <c r="J94" s="63">
        <f>1150+1112.91</f>
        <v>2262.91</v>
      </c>
      <c r="K94" s="63">
        <f>400+387.1</f>
        <v>787.1</v>
      </c>
      <c r="L94" s="63">
        <f t="shared" si="5"/>
        <v>7810.1699999999992</v>
      </c>
      <c r="M94" s="62" t="s">
        <v>95</v>
      </c>
      <c r="N94" s="114"/>
    </row>
    <row r="95" spans="1:14" x14ac:dyDescent="0.25">
      <c r="A95" s="62">
        <v>85</v>
      </c>
      <c r="B95" s="61" t="s">
        <v>15</v>
      </c>
      <c r="C95" s="62" t="s">
        <v>103</v>
      </c>
      <c r="D95" s="62" t="s">
        <v>104</v>
      </c>
      <c r="E95" s="63">
        <v>76.59</v>
      </c>
      <c r="F95" s="62">
        <f t="shared" si="2"/>
        <v>28</v>
      </c>
      <c r="G95" s="63">
        <v>2144.52</v>
      </c>
      <c r="H95" s="63">
        <v>35</v>
      </c>
      <c r="I95" s="63">
        <v>250</v>
      </c>
      <c r="J95" s="63">
        <v>1551.3</v>
      </c>
      <c r="K95" s="63">
        <v>400</v>
      </c>
      <c r="L95" s="63">
        <f t="shared" si="3"/>
        <v>4380.82</v>
      </c>
      <c r="M95" s="64"/>
      <c r="N95" s="114"/>
    </row>
    <row r="96" spans="1:14" x14ac:dyDescent="0.25">
      <c r="A96" s="62">
        <v>86</v>
      </c>
      <c r="B96" s="61" t="s">
        <v>15</v>
      </c>
      <c r="C96" s="62" t="s">
        <v>105</v>
      </c>
      <c r="D96" s="62" t="s">
        <v>17</v>
      </c>
      <c r="E96" s="63">
        <v>71.400000000000006</v>
      </c>
      <c r="F96" s="62">
        <f t="shared" si="2"/>
        <v>28</v>
      </c>
      <c r="G96" s="63">
        <v>1999.2</v>
      </c>
      <c r="H96" s="63">
        <v>35</v>
      </c>
      <c r="I96" s="63">
        <v>250</v>
      </c>
      <c r="J96" s="63">
        <v>1380</v>
      </c>
      <c r="K96" s="63">
        <v>400</v>
      </c>
      <c r="L96" s="63">
        <f t="shared" ref="L96:L98" si="6">SUM(G96:K96)</f>
        <v>4064.2</v>
      </c>
      <c r="M96" s="64"/>
      <c r="N96" s="114"/>
    </row>
    <row r="97" spans="1:14" x14ac:dyDescent="0.25">
      <c r="A97" s="62">
        <v>87</v>
      </c>
      <c r="B97" s="61" t="s">
        <v>15</v>
      </c>
      <c r="C97" s="62" t="s">
        <v>106</v>
      </c>
      <c r="D97" s="62" t="s">
        <v>17</v>
      </c>
      <c r="E97" s="63">
        <v>71.400000000000006</v>
      </c>
      <c r="F97" s="62">
        <f t="shared" si="2"/>
        <v>28</v>
      </c>
      <c r="G97" s="63">
        <v>1999.2</v>
      </c>
      <c r="H97" s="63"/>
      <c r="I97" s="63">
        <v>250</v>
      </c>
      <c r="J97" s="63">
        <v>1380</v>
      </c>
      <c r="K97" s="63">
        <v>400</v>
      </c>
      <c r="L97" s="63">
        <f t="shared" si="6"/>
        <v>4029.2</v>
      </c>
      <c r="M97" s="64"/>
      <c r="N97" s="114"/>
    </row>
    <row r="98" spans="1:14" x14ac:dyDescent="0.25">
      <c r="A98" s="62">
        <v>88</v>
      </c>
      <c r="B98" s="61" t="s">
        <v>15</v>
      </c>
      <c r="C98" s="62" t="s">
        <v>107</v>
      </c>
      <c r="D98" s="62" t="s">
        <v>67</v>
      </c>
      <c r="E98" s="63">
        <v>73.59</v>
      </c>
      <c r="F98" s="62">
        <f t="shared" si="2"/>
        <v>28</v>
      </c>
      <c r="G98" s="63">
        <v>2060.52</v>
      </c>
      <c r="H98" s="63"/>
      <c r="I98" s="63">
        <v>250</v>
      </c>
      <c r="J98" s="63">
        <v>1380</v>
      </c>
      <c r="K98" s="63">
        <v>400</v>
      </c>
      <c r="L98" s="63">
        <f t="shared" si="6"/>
        <v>4090.52</v>
      </c>
      <c r="M98" s="64"/>
      <c r="N98" s="114"/>
    </row>
    <row r="99" spans="1:14" x14ac:dyDescent="0.25">
      <c r="A99" s="62">
        <v>89</v>
      </c>
      <c r="B99" s="61" t="s">
        <v>15</v>
      </c>
      <c r="C99" s="62" t="s">
        <v>108</v>
      </c>
      <c r="D99" s="62" t="s">
        <v>67</v>
      </c>
      <c r="E99" s="63">
        <v>73.59</v>
      </c>
      <c r="F99" s="62">
        <f t="shared" si="2"/>
        <v>28</v>
      </c>
      <c r="G99" s="63">
        <v>2060.52</v>
      </c>
      <c r="H99" s="63"/>
      <c r="I99" s="63">
        <v>250</v>
      </c>
      <c r="J99" s="63">
        <v>1380</v>
      </c>
      <c r="K99" s="63">
        <v>400</v>
      </c>
      <c r="L99" s="63">
        <f t="shared" ref="L99:L162" si="7">SUM(G99:K99)</f>
        <v>4090.52</v>
      </c>
      <c r="M99" s="64"/>
      <c r="N99" s="114"/>
    </row>
    <row r="100" spans="1:14" x14ac:dyDescent="0.25">
      <c r="A100" s="62">
        <v>90</v>
      </c>
      <c r="B100" s="61" t="s">
        <v>15</v>
      </c>
      <c r="C100" s="62" t="s">
        <v>109</v>
      </c>
      <c r="D100" s="62" t="s">
        <v>67</v>
      </c>
      <c r="E100" s="63">
        <v>73.59</v>
      </c>
      <c r="F100" s="62">
        <f t="shared" si="2"/>
        <v>28</v>
      </c>
      <c r="G100" s="63">
        <v>2060.52</v>
      </c>
      <c r="H100" s="63">
        <v>35</v>
      </c>
      <c r="I100" s="63">
        <v>250</v>
      </c>
      <c r="J100" s="63">
        <v>1380</v>
      </c>
      <c r="K100" s="63">
        <v>400</v>
      </c>
      <c r="L100" s="63">
        <f t="shared" si="7"/>
        <v>4125.5200000000004</v>
      </c>
      <c r="M100" s="64"/>
      <c r="N100" s="114"/>
    </row>
    <row r="101" spans="1:14" x14ac:dyDescent="0.25">
      <c r="A101" s="62">
        <v>91</v>
      </c>
      <c r="B101" s="61" t="s">
        <v>15</v>
      </c>
      <c r="C101" s="62" t="s">
        <v>110</v>
      </c>
      <c r="D101" s="62" t="s">
        <v>67</v>
      </c>
      <c r="E101" s="63">
        <v>73.59</v>
      </c>
      <c r="F101" s="62">
        <f t="shared" si="2"/>
        <v>28</v>
      </c>
      <c r="G101" s="63">
        <v>2060.52</v>
      </c>
      <c r="H101" s="63"/>
      <c r="I101" s="63">
        <v>250</v>
      </c>
      <c r="J101" s="63">
        <v>1380</v>
      </c>
      <c r="K101" s="63">
        <v>400</v>
      </c>
      <c r="L101" s="63">
        <f t="shared" si="7"/>
        <v>4090.52</v>
      </c>
      <c r="M101" s="64"/>
      <c r="N101" s="114"/>
    </row>
    <row r="102" spans="1:14" x14ac:dyDescent="0.25">
      <c r="A102" s="62">
        <v>92</v>
      </c>
      <c r="B102" s="61" t="s">
        <v>15</v>
      </c>
      <c r="C102" s="62" t="s">
        <v>111</v>
      </c>
      <c r="D102" s="62" t="s">
        <v>67</v>
      </c>
      <c r="E102" s="63">
        <v>73.59</v>
      </c>
      <c r="F102" s="62">
        <f t="shared" si="2"/>
        <v>28</v>
      </c>
      <c r="G102" s="63">
        <v>2060.52</v>
      </c>
      <c r="H102" s="63"/>
      <c r="I102" s="63">
        <v>250</v>
      </c>
      <c r="J102" s="63">
        <v>1380</v>
      </c>
      <c r="K102" s="63">
        <v>400</v>
      </c>
      <c r="L102" s="63">
        <f t="shared" si="7"/>
        <v>4090.52</v>
      </c>
      <c r="M102" s="64"/>
      <c r="N102" s="114"/>
    </row>
    <row r="103" spans="1:14" x14ac:dyDescent="0.25">
      <c r="A103" s="62">
        <v>93</v>
      </c>
      <c r="B103" s="61" t="s">
        <v>15</v>
      </c>
      <c r="C103" s="62" t="s">
        <v>112</v>
      </c>
      <c r="D103" s="62" t="s">
        <v>67</v>
      </c>
      <c r="E103" s="63">
        <v>73.59</v>
      </c>
      <c r="F103" s="62">
        <f t="shared" si="2"/>
        <v>28</v>
      </c>
      <c r="G103" s="63">
        <v>2060.52</v>
      </c>
      <c r="H103" s="63"/>
      <c r="I103" s="63">
        <v>250</v>
      </c>
      <c r="J103" s="63">
        <v>1150</v>
      </c>
      <c r="K103" s="63">
        <v>400</v>
      </c>
      <c r="L103" s="63">
        <f t="shared" si="7"/>
        <v>3860.52</v>
      </c>
      <c r="M103" s="64"/>
      <c r="N103" s="114"/>
    </row>
    <row r="104" spans="1:14" x14ac:dyDescent="0.25">
      <c r="A104" s="62">
        <v>94</v>
      </c>
      <c r="B104" s="61" t="s">
        <v>15</v>
      </c>
      <c r="C104" s="62" t="s">
        <v>113</v>
      </c>
      <c r="D104" s="62" t="s">
        <v>67</v>
      </c>
      <c r="E104" s="63">
        <v>73.59</v>
      </c>
      <c r="F104" s="62">
        <f t="shared" si="2"/>
        <v>28</v>
      </c>
      <c r="G104" s="63">
        <v>2060.52</v>
      </c>
      <c r="H104" s="63"/>
      <c r="I104" s="63">
        <v>250</v>
      </c>
      <c r="J104" s="63">
        <v>1150</v>
      </c>
      <c r="K104" s="63">
        <v>400</v>
      </c>
      <c r="L104" s="63">
        <f t="shared" si="7"/>
        <v>3860.52</v>
      </c>
      <c r="M104" s="64"/>
      <c r="N104" s="114"/>
    </row>
    <row r="105" spans="1:14" x14ac:dyDescent="0.25">
      <c r="A105" s="62">
        <v>95</v>
      </c>
      <c r="B105" s="61" t="s">
        <v>15</v>
      </c>
      <c r="C105" s="62" t="s">
        <v>114</v>
      </c>
      <c r="D105" s="62" t="s">
        <v>67</v>
      </c>
      <c r="E105" s="63">
        <v>73.59</v>
      </c>
      <c r="F105" s="62">
        <f t="shared" si="2"/>
        <v>28</v>
      </c>
      <c r="G105" s="63">
        <v>2060.52</v>
      </c>
      <c r="H105" s="63">
        <v>50</v>
      </c>
      <c r="I105" s="63">
        <v>250</v>
      </c>
      <c r="J105" s="63">
        <v>1380</v>
      </c>
      <c r="K105" s="63">
        <v>400</v>
      </c>
      <c r="L105" s="63">
        <f t="shared" si="7"/>
        <v>4140.5200000000004</v>
      </c>
      <c r="M105" s="64"/>
      <c r="N105" s="114"/>
    </row>
    <row r="106" spans="1:14" x14ac:dyDescent="0.25">
      <c r="A106" s="62">
        <v>96</v>
      </c>
      <c r="B106" s="61" t="s">
        <v>15</v>
      </c>
      <c r="C106" s="62" t="s">
        <v>115</v>
      </c>
      <c r="D106" s="62" t="s">
        <v>67</v>
      </c>
      <c r="E106" s="63">
        <v>73.59</v>
      </c>
      <c r="F106" s="62">
        <f t="shared" si="2"/>
        <v>28</v>
      </c>
      <c r="G106" s="63">
        <v>2060.52</v>
      </c>
      <c r="H106" s="63"/>
      <c r="I106" s="63">
        <v>250</v>
      </c>
      <c r="J106" s="63">
        <v>1380</v>
      </c>
      <c r="K106" s="63">
        <v>400</v>
      </c>
      <c r="L106" s="63">
        <f t="shared" si="7"/>
        <v>4090.52</v>
      </c>
      <c r="M106" s="64"/>
      <c r="N106" s="114"/>
    </row>
    <row r="107" spans="1:14" x14ac:dyDescent="0.25">
      <c r="A107" s="62">
        <v>97</v>
      </c>
      <c r="B107" s="61" t="s">
        <v>15</v>
      </c>
      <c r="C107" s="62" t="s">
        <v>116</v>
      </c>
      <c r="D107" s="62" t="s">
        <v>67</v>
      </c>
      <c r="E107" s="63">
        <v>73.59</v>
      </c>
      <c r="F107" s="62">
        <f t="shared" si="2"/>
        <v>28</v>
      </c>
      <c r="G107" s="63">
        <v>2060.52</v>
      </c>
      <c r="H107" s="63"/>
      <c r="I107" s="63">
        <v>250</v>
      </c>
      <c r="J107" s="63">
        <v>1380</v>
      </c>
      <c r="K107" s="63">
        <v>400</v>
      </c>
      <c r="L107" s="63">
        <f t="shared" si="7"/>
        <v>4090.52</v>
      </c>
      <c r="M107" s="64"/>
      <c r="N107" s="114"/>
    </row>
    <row r="108" spans="1:14" ht="30" x14ac:dyDescent="0.25">
      <c r="A108" s="62">
        <v>98</v>
      </c>
      <c r="B108" s="61" t="s">
        <v>15</v>
      </c>
      <c r="C108" s="62" t="s">
        <v>117</v>
      </c>
      <c r="D108" s="62" t="s">
        <v>67</v>
      </c>
      <c r="E108" s="63">
        <v>73.59</v>
      </c>
      <c r="F108" s="62">
        <f t="shared" si="2"/>
        <v>57.999999999999986</v>
      </c>
      <c r="G108" s="63">
        <f>2060.52+2207.7</f>
        <v>4268.2199999999993</v>
      </c>
      <c r="H108" s="63"/>
      <c r="I108" s="63">
        <f>250+241.94</f>
        <v>491.94</v>
      </c>
      <c r="J108" s="63">
        <f>1380+1335.49</f>
        <v>2715.49</v>
      </c>
      <c r="K108" s="63">
        <f>400+387.1</f>
        <v>787.1</v>
      </c>
      <c r="L108" s="63">
        <f t="shared" si="7"/>
        <v>8262.7499999999982</v>
      </c>
      <c r="M108" s="62" t="s">
        <v>95</v>
      </c>
      <c r="N108" s="114"/>
    </row>
    <row r="109" spans="1:14" ht="30" x14ac:dyDescent="0.25">
      <c r="A109" s="62">
        <v>99</v>
      </c>
      <c r="B109" s="61" t="s">
        <v>15</v>
      </c>
      <c r="C109" s="62" t="s">
        <v>118</v>
      </c>
      <c r="D109" s="62" t="s">
        <v>67</v>
      </c>
      <c r="E109" s="63">
        <v>73.59</v>
      </c>
      <c r="F109" s="62">
        <f t="shared" si="2"/>
        <v>28</v>
      </c>
      <c r="G109" s="63">
        <v>2060.52</v>
      </c>
      <c r="H109" s="63"/>
      <c r="I109" s="63">
        <v>250</v>
      </c>
      <c r="J109" s="63">
        <v>1380</v>
      </c>
      <c r="K109" s="63">
        <v>400</v>
      </c>
      <c r="L109" s="63">
        <f t="shared" si="7"/>
        <v>4090.52</v>
      </c>
      <c r="M109" s="64"/>
      <c r="N109" s="114"/>
    </row>
    <row r="110" spans="1:14" x14ac:dyDescent="0.25">
      <c r="A110" s="62">
        <v>100</v>
      </c>
      <c r="B110" s="61" t="s">
        <v>15</v>
      </c>
      <c r="C110" s="62" t="s">
        <v>119</v>
      </c>
      <c r="D110" s="62" t="s">
        <v>67</v>
      </c>
      <c r="E110" s="63">
        <v>73.59</v>
      </c>
      <c r="F110" s="62">
        <f t="shared" si="2"/>
        <v>28</v>
      </c>
      <c r="G110" s="63">
        <v>2060.52</v>
      </c>
      <c r="H110" s="63"/>
      <c r="I110" s="63">
        <v>250</v>
      </c>
      <c r="J110" s="63">
        <v>1380</v>
      </c>
      <c r="K110" s="63">
        <v>400</v>
      </c>
      <c r="L110" s="63">
        <f t="shared" si="7"/>
        <v>4090.52</v>
      </c>
      <c r="M110" s="64"/>
      <c r="N110" s="114"/>
    </row>
    <row r="111" spans="1:14" x14ac:dyDescent="0.25">
      <c r="A111" s="62">
        <v>101</v>
      </c>
      <c r="B111" s="61" t="s">
        <v>15</v>
      </c>
      <c r="C111" s="62" t="s">
        <v>120</v>
      </c>
      <c r="D111" s="62" t="s">
        <v>67</v>
      </c>
      <c r="E111" s="63">
        <v>73.59</v>
      </c>
      <c r="F111" s="62">
        <f t="shared" si="2"/>
        <v>28</v>
      </c>
      <c r="G111" s="63">
        <v>2060.52</v>
      </c>
      <c r="H111" s="63"/>
      <c r="I111" s="63">
        <v>250</v>
      </c>
      <c r="J111" s="63">
        <v>1380</v>
      </c>
      <c r="K111" s="63">
        <v>400</v>
      </c>
      <c r="L111" s="63">
        <f t="shared" si="7"/>
        <v>4090.52</v>
      </c>
      <c r="M111" s="64"/>
      <c r="N111" s="114"/>
    </row>
    <row r="112" spans="1:14" x14ac:dyDescent="0.25">
      <c r="A112" s="62">
        <v>102</v>
      </c>
      <c r="B112" s="61" t="s">
        <v>15</v>
      </c>
      <c r="C112" s="62" t="s">
        <v>121</v>
      </c>
      <c r="D112" s="62" t="s">
        <v>67</v>
      </c>
      <c r="E112" s="63">
        <v>73.59</v>
      </c>
      <c r="F112" s="62">
        <f t="shared" si="2"/>
        <v>28</v>
      </c>
      <c r="G112" s="63">
        <v>2060.52</v>
      </c>
      <c r="H112" s="63"/>
      <c r="I112" s="63">
        <v>250</v>
      </c>
      <c r="J112" s="63">
        <v>1380</v>
      </c>
      <c r="K112" s="63">
        <v>400</v>
      </c>
      <c r="L112" s="63">
        <f t="shared" si="7"/>
        <v>4090.52</v>
      </c>
      <c r="M112" s="64"/>
      <c r="N112" s="114"/>
    </row>
    <row r="113" spans="1:14" x14ac:dyDescent="0.25">
      <c r="A113" s="62">
        <v>103</v>
      </c>
      <c r="B113" s="61" t="s">
        <v>15</v>
      </c>
      <c r="C113" s="62" t="s">
        <v>122</v>
      </c>
      <c r="D113" s="62" t="s">
        <v>67</v>
      </c>
      <c r="E113" s="63">
        <v>73.59</v>
      </c>
      <c r="F113" s="62">
        <f t="shared" si="2"/>
        <v>28</v>
      </c>
      <c r="G113" s="63">
        <v>2060.52</v>
      </c>
      <c r="H113" s="63"/>
      <c r="I113" s="63">
        <v>250</v>
      </c>
      <c r="J113" s="63">
        <v>1380</v>
      </c>
      <c r="K113" s="63">
        <v>400</v>
      </c>
      <c r="L113" s="63">
        <f t="shared" si="7"/>
        <v>4090.52</v>
      </c>
      <c r="M113" s="64"/>
      <c r="N113" s="114"/>
    </row>
    <row r="114" spans="1:14" x14ac:dyDescent="0.25">
      <c r="A114" s="62">
        <v>104</v>
      </c>
      <c r="B114" s="61" t="s">
        <v>15</v>
      </c>
      <c r="C114" s="62" t="s">
        <v>123</v>
      </c>
      <c r="D114" s="62" t="s">
        <v>67</v>
      </c>
      <c r="E114" s="63">
        <v>73.59</v>
      </c>
      <c r="F114" s="62">
        <f t="shared" si="2"/>
        <v>28</v>
      </c>
      <c r="G114" s="63">
        <v>2060.52</v>
      </c>
      <c r="H114" s="63"/>
      <c r="I114" s="63">
        <v>250</v>
      </c>
      <c r="J114" s="63">
        <v>1380</v>
      </c>
      <c r="K114" s="63">
        <v>400</v>
      </c>
      <c r="L114" s="63">
        <f t="shared" si="7"/>
        <v>4090.52</v>
      </c>
      <c r="M114" s="64"/>
      <c r="N114" s="114"/>
    </row>
    <row r="115" spans="1:14" x14ac:dyDescent="0.25">
      <c r="A115" s="62">
        <v>105</v>
      </c>
      <c r="B115" s="61" t="s">
        <v>15</v>
      </c>
      <c r="C115" s="62" t="s">
        <v>124</v>
      </c>
      <c r="D115" s="62" t="s">
        <v>67</v>
      </c>
      <c r="E115" s="63">
        <v>73.59</v>
      </c>
      <c r="F115" s="62">
        <f t="shared" si="2"/>
        <v>28</v>
      </c>
      <c r="G115" s="63">
        <v>2060.52</v>
      </c>
      <c r="H115" s="63">
        <v>35</v>
      </c>
      <c r="I115" s="63">
        <v>250</v>
      </c>
      <c r="J115" s="63">
        <v>1380</v>
      </c>
      <c r="K115" s="63">
        <v>400</v>
      </c>
      <c r="L115" s="63">
        <f t="shared" si="7"/>
        <v>4125.5200000000004</v>
      </c>
      <c r="M115" s="64"/>
      <c r="N115" s="114"/>
    </row>
    <row r="116" spans="1:14" x14ac:dyDescent="0.25">
      <c r="A116" s="62">
        <v>106</v>
      </c>
      <c r="B116" s="61" t="s">
        <v>15</v>
      </c>
      <c r="C116" s="62" t="s">
        <v>125</v>
      </c>
      <c r="D116" s="62" t="s">
        <v>67</v>
      </c>
      <c r="E116" s="63">
        <v>73.59</v>
      </c>
      <c r="F116" s="62">
        <f t="shared" si="2"/>
        <v>28</v>
      </c>
      <c r="G116" s="63">
        <v>2060.52</v>
      </c>
      <c r="H116" s="63"/>
      <c r="I116" s="63">
        <v>250</v>
      </c>
      <c r="J116" s="63">
        <v>1380</v>
      </c>
      <c r="K116" s="63">
        <v>400</v>
      </c>
      <c r="L116" s="63">
        <f t="shared" si="7"/>
        <v>4090.52</v>
      </c>
      <c r="M116" s="64"/>
      <c r="N116" s="114"/>
    </row>
    <row r="117" spans="1:14" x14ac:dyDescent="0.25">
      <c r="A117" s="62">
        <v>107</v>
      </c>
      <c r="B117" s="61" t="s">
        <v>15</v>
      </c>
      <c r="C117" s="62" t="s">
        <v>126</v>
      </c>
      <c r="D117" s="62" t="s">
        <v>67</v>
      </c>
      <c r="E117" s="63">
        <v>73.59</v>
      </c>
      <c r="F117" s="62">
        <f t="shared" si="2"/>
        <v>28</v>
      </c>
      <c r="G117" s="63">
        <v>2060.52</v>
      </c>
      <c r="H117" s="63"/>
      <c r="I117" s="63">
        <v>250</v>
      </c>
      <c r="J117" s="63">
        <v>1380</v>
      </c>
      <c r="K117" s="63">
        <v>400</v>
      </c>
      <c r="L117" s="63">
        <f t="shared" si="7"/>
        <v>4090.52</v>
      </c>
      <c r="M117" s="64"/>
      <c r="N117" s="114"/>
    </row>
    <row r="118" spans="1:14" ht="30" x14ac:dyDescent="0.25">
      <c r="A118" s="62">
        <v>108</v>
      </c>
      <c r="B118" s="61" t="s">
        <v>15</v>
      </c>
      <c r="C118" s="62" t="s">
        <v>127</v>
      </c>
      <c r="D118" s="62" t="s">
        <v>67</v>
      </c>
      <c r="E118" s="63">
        <v>73.59</v>
      </c>
      <c r="F118" s="62">
        <f t="shared" si="2"/>
        <v>57.999999999999986</v>
      </c>
      <c r="G118" s="63">
        <f>2060.52+2207.7</f>
        <v>4268.2199999999993</v>
      </c>
      <c r="H118" s="63"/>
      <c r="I118" s="63">
        <f>250+241.94</f>
        <v>491.94</v>
      </c>
      <c r="J118" s="63">
        <f>1380+1335.49</f>
        <v>2715.49</v>
      </c>
      <c r="K118" s="63">
        <f>400+387.1</f>
        <v>787.1</v>
      </c>
      <c r="L118" s="63">
        <f t="shared" ref="L118" si="8">SUM(G118:K118)</f>
        <v>8262.7499999999982</v>
      </c>
      <c r="M118" s="62" t="s">
        <v>95</v>
      </c>
      <c r="N118" s="114"/>
    </row>
    <row r="119" spans="1:14" x14ac:dyDescent="0.25">
      <c r="A119" s="62">
        <v>109</v>
      </c>
      <c r="B119" s="61" t="s">
        <v>15</v>
      </c>
      <c r="C119" s="62" t="s">
        <v>128</v>
      </c>
      <c r="D119" s="62" t="s">
        <v>67</v>
      </c>
      <c r="E119" s="63">
        <v>73.59</v>
      </c>
      <c r="F119" s="62">
        <f t="shared" si="2"/>
        <v>28</v>
      </c>
      <c r="G119" s="63">
        <v>2060.52</v>
      </c>
      <c r="H119" s="63"/>
      <c r="I119" s="63">
        <v>250</v>
      </c>
      <c r="J119" s="63">
        <v>1380</v>
      </c>
      <c r="K119" s="63">
        <v>400</v>
      </c>
      <c r="L119" s="63">
        <f t="shared" si="7"/>
        <v>4090.52</v>
      </c>
      <c r="M119" s="64"/>
      <c r="N119" s="114"/>
    </row>
    <row r="120" spans="1:14" x14ac:dyDescent="0.25">
      <c r="A120" s="62">
        <v>110</v>
      </c>
      <c r="B120" s="61" t="s">
        <v>15</v>
      </c>
      <c r="C120" s="62" t="s">
        <v>129</v>
      </c>
      <c r="D120" s="62" t="s">
        <v>67</v>
      </c>
      <c r="E120" s="63">
        <v>73.59</v>
      </c>
      <c r="F120" s="62">
        <f t="shared" si="2"/>
        <v>28</v>
      </c>
      <c r="G120" s="63">
        <v>2060.52</v>
      </c>
      <c r="H120" s="63">
        <v>35</v>
      </c>
      <c r="I120" s="63">
        <v>250</v>
      </c>
      <c r="J120" s="63">
        <v>1380</v>
      </c>
      <c r="K120" s="63">
        <v>400</v>
      </c>
      <c r="L120" s="63">
        <f t="shared" si="7"/>
        <v>4125.5200000000004</v>
      </c>
      <c r="M120" s="64"/>
      <c r="N120" s="114"/>
    </row>
    <row r="121" spans="1:14" x14ac:dyDescent="0.25">
      <c r="A121" s="62">
        <v>111</v>
      </c>
      <c r="B121" s="61" t="s">
        <v>15</v>
      </c>
      <c r="C121" s="62" t="s">
        <v>130</v>
      </c>
      <c r="D121" s="62" t="s">
        <v>67</v>
      </c>
      <c r="E121" s="63">
        <v>73.59</v>
      </c>
      <c r="F121" s="62">
        <f t="shared" si="2"/>
        <v>28</v>
      </c>
      <c r="G121" s="63">
        <v>2060.52</v>
      </c>
      <c r="H121" s="63"/>
      <c r="I121" s="63">
        <v>250</v>
      </c>
      <c r="J121" s="63">
        <v>1380</v>
      </c>
      <c r="K121" s="63">
        <v>400</v>
      </c>
      <c r="L121" s="63">
        <f t="shared" si="7"/>
        <v>4090.52</v>
      </c>
      <c r="M121" s="64"/>
      <c r="N121" s="114"/>
    </row>
    <row r="122" spans="1:14" x14ac:dyDescent="0.25">
      <c r="A122" s="62">
        <v>112</v>
      </c>
      <c r="B122" s="61" t="s">
        <v>15</v>
      </c>
      <c r="C122" s="62" t="s">
        <v>131</v>
      </c>
      <c r="D122" s="62" t="s">
        <v>67</v>
      </c>
      <c r="E122" s="63">
        <v>73.59</v>
      </c>
      <c r="F122" s="62">
        <f t="shared" si="2"/>
        <v>28</v>
      </c>
      <c r="G122" s="63">
        <v>2060.52</v>
      </c>
      <c r="H122" s="63"/>
      <c r="I122" s="63">
        <v>250</v>
      </c>
      <c r="J122" s="63">
        <v>1380</v>
      </c>
      <c r="K122" s="63">
        <v>400</v>
      </c>
      <c r="L122" s="63">
        <f t="shared" si="7"/>
        <v>4090.52</v>
      </c>
      <c r="M122" s="64"/>
      <c r="N122" s="114"/>
    </row>
    <row r="123" spans="1:14" x14ac:dyDescent="0.25">
      <c r="A123" s="62">
        <v>113</v>
      </c>
      <c r="B123" s="61" t="s">
        <v>15</v>
      </c>
      <c r="C123" s="62" t="s">
        <v>132</v>
      </c>
      <c r="D123" s="62" t="s">
        <v>67</v>
      </c>
      <c r="E123" s="63">
        <v>73.59</v>
      </c>
      <c r="F123" s="62">
        <f t="shared" si="2"/>
        <v>28</v>
      </c>
      <c r="G123" s="63">
        <v>2060.52</v>
      </c>
      <c r="H123" s="63"/>
      <c r="I123" s="63">
        <v>250</v>
      </c>
      <c r="J123" s="63">
        <v>1380</v>
      </c>
      <c r="K123" s="63">
        <v>400</v>
      </c>
      <c r="L123" s="63">
        <f t="shared" si="7"/>
        <v>4090.52</v>
      </c>
      <c r="M123" s="64"/>
      <c r="N123" s="114"/>
    </row>
    <row r="124" spans="1:14" x14ac:dyDescent="0.25">
      <c r="A124" s="62">
        <v>114</v>
      </c>
      <c r="B124" s="61" t="s">
        <v>15</v>
      </c>
      <c r="C124" s="62" t="s">
        <v>133</v>
      </c>
      <c r="D124" s="62" t="s">
        <v>67</v>
      </c>
      <c r="E124" s="63">
        <v>73.59</v>
      </c>
      <c r="F124" s="62">
        <f t="shared" si="2"/>
        <v>28</v>
      </c>
      <c r="G124" s="63">
        <v>2060.52</v>
      </c>
      <c r="H124" s="63"/>
      <c r="I124" s="63">
        <v>250</v>
      </c>
      <c r="J124" s="63">
        <v>1380</v>
      </c>
      <c r="K124" s="63">
        <v>400</v>
      </c>
      <c r="L124" s="63">
        <f t="shared" si="7"/>
        <v>4090.52</v>
      </c>
      <c r="M124" s="64"/>
      <c r="N124" s="114"/>
    </row>
    <row r="125" spans="1:14" x14ac:dyDescent="0.25">
      <c r="A125" s="62">
        <v>115</v>
      </c>
      <c r="B125" s="61" t="s">
        <v>15</v>
      </c>
      <c r="C125" s="62" t="s">
        <v>134</v>
      </c>
      <c r="D125" s="62" t="s">
        <v>67</v>
      </c>
      <c r="E125" s="63">
        <v>73.59</v>
      </c>
      <c r="F125" s="62">
        <f t="shared" si="2"/>
        <v>28</v>
      </c>
      <c r="G125" s="63">
        <v>2060.52</v>
      </c>
      <c r="H125" s="63"/>
      <c r="I125" s="63">
        <v>250</v>
      </c>
      <c r="J125" s="63">
        <v>1380</v>
      </c>
      <c r="K125" s="63">
        <v>400</v>
      </c>
      <c r="L125" s="63">
        <f t="shared" si="7"/>
        <v>4090.52</v>
      </c>
      <c r="M125" s="64"/>
      <c r="N125" s="114"/>
    </row>
    <row r="126" spans="1:14" x14ac:dyDescent="0.25">
      <c r="A126" s="62">
        <v>116</v>
      </c>
      <c r="B126" s="61" t="s">
        <v>15</v>
      </c>
      <c r="C126" s="62" t="s">
        <v>135</v>
      </c>
      <c r="D126" s="62" t="s">
        <v>67</v>
      </c>
      <c r="E126" s="63">
        <v>73.59</v>
      </c>
      <c r="F126" s="62">
        <f t="shared" si="2"/>
        <v>28</v>
      </c>
      <c r="G126" s="63">
        <v>2060.52</v>
      </c>
      <c r="H126" s="63"/>
      <c r="I126" s="63">
        <v>250</v>
      </c>
      <c r="J126" s="63">
        <v>1380</v>
      </c>
      <c r="K126" s="63">
        <v>400</v>
      </c>
      <c r="L126" s="63">
        <f t="shared" si="7"/>
        <v>4090.52</v>
      </c>
      <c r="M126" s="64"/>
      <c r="N126" s="114"/>
    </row>
    <row r="127" spans="1:14" x14ac:dyDescent="0.25">
      <c r="A127" s="62">
        <v>117</v>
      </c>
      <c r="B127" s="61" t="s">
        <v>15</v>
      </c>
      <c r="C127" s="62" t="s">
        <v>136</v>
      </c>
      <c r="D127" s="62" t="s">
        <v>67</v>
      </c>
      <c r="E127" s="63">
        <v>73.59</v>
      </c>
      <c r="F127" s="62">
        <f t="shared" si="2"/>
        <v>28</v>
      </c>
      <c r="G127" s="63">
        <v>2060.52</v>
      </c>
      <c r="H127" s="63"/>
      <c r="I127" s="63">
        <v>250</v>
      </c>
      <c r="J127" s="63">
        <v>1380</v>
      </c>
      <c r="K127" s="63">
        <v>400</v>
      </c>
      <c r="L127" s="63">
        <f t="shared" si="7"/>
        <v>4090.52</v>
      </c>
      <c r="M127" s="64"/>
      <c r="N127" s="114"/>
    </row>
    <row r="128" spans="1:14" x14ac:dyDescent="0.25">
      <c r="A128" s="62">
        <v>118</v>
      </c>
      <c r="B128" s="61" t="s">
        <v>15</v>
      </c>
      <c r="C128" s="62" t="s">
        <v>137</v>
      </c>
      <c r="D128" s="62" t="s">
        <v>67</v>
      </c>
      <c r="E128" s="63">
        <v>73.59</v>
      </c>
      <c r="F128" s="62">
        <f t="shared" si="2"/>
        <v>28</v>
      </c>
      <c r="G128" s="63">
        <v>2060.52</v>
      </c>
      <c r="H128" s="63"/>
      <c r="I128" s="63">
        <v>250</v>
      </c>
      <c r="J128" s="63">
        <v>1380</v>
      </c>
      <c r="K128" s="63">
        <v>400</v>
      </c>
      <c r="L128" s="63">
        <f t="shared" si="7"/>
        <v>4090.52</v>
      </c>
      <c r="M128" s="64"/>
      <c r="N128" s="114"/>
    </row>
    <row r="129" spans="1:14" x14ac:dyDescent="0.25">
      <c r="A129" s="62">
        <v>119</v>
      </c>
      <c r="B129" s="61" t="s">
        <v>15</v>
      </c>
      <c r="C129" s="62" t="s">
        <v>138</v>
      </c>
      <c r="D129" s="62" t="s">
        <v>67</v>
      </c>
      <c r="E129" s="63">
        <v>73.59</v>
      </c>
      <c r="F129" s="62">
        <f t="shared" si="2"/>
        <v>28</v>
      </c>
      <c r="G129" s="63">
        <v>2060.52</v>
      </c>
      <c r="H129" s="63">
        <v>35</v>
      </c>
      <c r="I129" s="63">
        <v>250</v>
      </c>
      <c r="J129" s="63">
        <v>1380</v>
      </c>
      <c r="K129" s="63">
        <v>400</v>
      </c>
      <c r="L129" s="63">
        <f t="shared" si="7"/>
        <v>4125.5200000000004</v>
      </c>
      <c r="M129" s="64"/>
      <c r="N129" s="114"/>
    </row>
    <row r="130" spans="1:14" x14ac:dyDescent="0.25">
      <c r="A130" s="62">
        <v>120</v>
      </c>
      <c r="B130" s="61" t="s">
        <v>15</v>
      </c>
      <c r="C130" s="62" t="s">
        <v>139</v>
      </c>
      <c r="D130" s="62" t="s">
        <v>67</v>
      </c>
      <c r="E130" s="63">
        <v>73.59</v>
      </c>
      <c r="F130" s="62">
        <f t="shared" si="2"/>
        <v>28</v>
      </c>
      <c r="G130" s="63">
        <v>2060.52</v>
      </c>
      <c r="H130" s="63">
        <v>35</v>
      </c>
      <c r="I130" s="63">
        <v>250</v>
      </c>
      <c r="J130" s="63">
        <v>1380</v>
      </c>
      <c r="K130" s="63">
        <v>400</v>
      </c>
      <c r="L130" s="63">
        <f t="shared" si="7"/>
        <v>4125.5200000000004</v>
      </c>
      <c r="M130" s="64"/>
      <c r="N130" s="114"/>
    </row>
    <row r="131" spans="1:14" x14ac:dyDescent="0.25">
      <c r="A131" s="62">
        <v>121</v>
      </c>
      <c r="B131" s="61" t="s">
        <v>15</v>
      </c>
      <c r="C131" s="62" t="s">
        <v>140</v>
      </c>
      <c r="D131" s="62" t="s">
        <v>67</v>
      </c>
      <c r="E131" s="63">
        <v>73.59</v>
      </c>
      <c r="F131" s="62">
        <f t="shared" si="2"/>
        <v>28</v>
      </c>
      <c r="G131" s="63">
        <v>2060.52</v>
      </c>
      <c r="H131" s="63"/>
      <c r="I131" s="63">
        <v>250</v>
      </c>
      <c r="J131" s="63">
        <v>1380</v>
      </c>
      <c r="K131" s="63">
        <v>400</v>
      </c>
      <c r="L131" s="63">
        <f t="shared" si="7"/>
        <v>4090.52</v>
      </c>
      <c r="M131" s="64"/>
      <c r="N131" s="114"/>
    </row>
    <row r="132" spans="1:14" x14ac:dyDescent="0.25">
      <c r="A132" s="62">
        <v>122</v>
      </c>
      <c r="B132" s="61" t="s">
        <v>15</v>
      </c>
      <c r="C132" s="62" t="s">
        <v>141</v>
      </c>
      <c r="D132" s="62" t="s">
        <v>67</v>
      </c>
      <c r="E132" s="63">
        <v>73.59</v>
      </c>
      <c r="F132" s="62">
        <f t="shared" si="2"/>
        <v>28</v>
      </c>
      <c r="G132" s="63">
        <v>2060.52</v>
      </c>
      <c r="H132" s="63"/>
      <c r="I132" s="63">
        <v>250</v>
      </c>
      <c r="J132" s="63">
        <v>1380</v>
      </c>
      <c r="K132" s="63">
        <v>400</v>
      </c>
      <c r="L132" s="63">
        <f t="shared" si="7"/>
        <v>4090.52</v>
      </c>
      <c r="M132" s="64"/>
      <c r="N132" s="114"/>
    </row>
    <row r="133" spans="1:14" x14ac:dyDescent="0.25">
      <c r="A133" s="62">
        <v>123</v>
      </c>
      <c r="B133" s="61" t="s">
        <v>15</v>
      </c>
      <c r="C133" s="62" t="s">
        <v>142</v>
      </c>
      <c r="D133" s="62" t="s">
        <v>67</v>
      </c>
      <c r="E133" s="63">
        <v>73.59</v>
      </c>
      <c r="F133" s="62">
        <f t="shared" si="2"/>
        <v>28</v>
      </c>
      <c r="G133" s="63">
        <v>2060.52</v>
      </c>
      <c r="H133" s="63"/>
      <c r="I133" s="63">
        <v>250</v>
      </c>
      <c r="J133" s="63">
        <v>1380</v>
      </c>
      <c r="K133" s="63">
        <v>400</v>
      </c>
      <c r="L133" s="63">
        <f t="shared" si="7"/>
        <v>4090.52</v>
      </c>
      <c r="M133" s="64"/>
      <c r="N133" s="114"/>
    </row>
    <row r="134" spans="1:14" x14ac:dyDescent="0.25">
      <c r="A134" s="62">
        <v>124</v>
      </c>
      <c r="B134" s="61" t="s">
        <v>15</v>
      </c>
      <c r="C134" s="62" t="s">
        <v>143</v>
      </c>
      <c r="D134" s="62" t="s">
        <v>67</v>
      </c>
      <c r="E134" s="63">
        <v>73.59</v>
      </c>
      <c r="F134" s="62">
        <f t="shared" si="2"/>
        <v>28</v>
      </c>
      <c r="G134" s="63">
        <v>2060.52</v>
      </c>
      <c r="H134" s="63">
        <v>35</v>
      </c>
      <c r="I134" s="63">
        <v>250</v>
      </c>
      <c r="J134" s="63">
        <v>1380</v>
      </c>
      <c r="K134" s="63">
        <v>400</v>
      </c>
      <c r="L134" s="63">
        <f t="shared" si="7"/>
        <v>4125.5200000000004</v>
      </c>
      <c r="M134" s="64"/>
      <c r="N134" s="114"/>
    </row>
    <row r="135" spans="1:14" x14ac:dyDescent="0.25">
      <c r="A135" s="62">
        <v>125</v>
      </c>
      <c r="B135" s="61" t="s">
        <v>15</v>
      </c>
      <c r="C135" s="62" t="s">
        <v>144</v>
      </c>
      <c r="D135" s="62" t="s">
        <v>67</v>
      </c>
      <c r="E135" s="63">
        <v>73.59</v>
      </c>
      <c r="F135" s="62">
        <f t="shared" si="2"/>
        <v>28</v>
      </c>
      <c r="G135" s="63">
        <v>2060.52</v>
      </c>
      <c r="H135" s="63"/>
      <c r="I135" s="63">
        <v>250</v>
      </c>
      <c r="J135" s="63">
        <v>1380</v>
      </c>
      <c r="K135" s="63">
        <v>400</v>
      </c>
      <c r="L135" s="63">
        <f t="shared" si="7"/>
        <v>4090.52</v>
      </c>
      <c r="M135" s="64"/>
      <c r="N135" s="114"/>
    </row>
    <row r="136" spans="1:14" x14ac:dyDescent="0.25">
      <c r="A136" s="62">
        <v>126</v>
      </c>
      <c r="B136" s="61" t="s">
        <v>15</v>
      </c>
      <c r="C136" s="62" t="s">
        <v>145</v>
      </c>
      <c r="D136" s="62" t="s">
        <v>67</v>
      </c>
      <c r="E136" s="63">
        <v>73.59</v>
      </c>
      <c r="F136" s="62">
        <f t="shared" si="2"/>
        <v>28</v>
      </c>
      <c r="G136" s="63">
        <v>2060.52</v>
      </c>
      <c r="H136" s="63">
        <v>35</v>
      </c>
      <c r="I136" s="63">
        <v>250</v>
      </c>
      <c r="J136" s="63">
        <v>1380</v>
      </c>
      <c r="K136" s="63">
        <v>400</v>
      </c>
      <c r="L136" s="63">
        <f t="shared" si="7"/>
        <v>4125.5200000000004</v>
      </c>
      <c r="M136" s="64"/>
      <c r="N136" s="114"/>
    </row>
    <row r="137" spans="1:14" x14ac:dyDescent="0.25">
      <c r="A137" s="62">
        <v>127</v>
      </c>
      <c r="B137" s="61" t="s">
        <v>15</v>
      </c>
      <c r="C137" s="62" t="s">
        <v>146</v>
      </c>
      <c r="D137" s="62" t="s">
        <v>67</v>
      </c>
      <c r="E137" s="63">
        <v>73.59</v>
      </c>
      <c r="F137" s="62">
        <f t="shared" si="2"/>
        <v>28</v>
      </c>
      <c r="G137" s="63">
        <v>2060.52</v>
      </c>
      <c r="H137" s="63"/>
      <c r="I137" s="63">
        <v>250</v>
      </c>
      <c r="J137" s="63">
        <v>1380</v>
      </c>
      <c r="K137" s="63">
        <v>400</v>
      </c>
      <c r="L137" s="63">
        <f t="shared" si="7"/>
        <v>4090.52</v>
      </c>
      <c r="M137" s="64"/>
      <c r="N137" s="114"/>
    </row>
    <row r="138" spans="1:14" x14ac:dyDescent="0.25">
      <c r="A138" s="62">
        <v>128</v>
      </c>
      <c r="B138" s="61" t="s">
        <v>15</v>
      </c>
      <c r="C138" s="62" t="s">
        <v>147</v>
      </c>
      <c r="D138" s="62" t="s">
        <v>67</v>
      </c>
      <c r="E138" s="63">
        <v>73.59</v>
      </c>
      <c r="F138" s="62">
        <f t="shared" si="2"/>
        <v>28</v>
      </c>
      <c r="G138" s="63">
        <v>2060.52</v>
      </c>
      <c r="H138" s="63"/>
      <c r="I138" s="63">
        <v>250</v>
      </c>
      <c r="J138" s="63">
        <v>1380</v>
      </c>
      <c r="K138" s="63">
        <v>400</v>
      </c>
      <c r="L138" s="63">
        <f t="shared" si="7"/>
        <v>4090.52</v>
      </c>
      <c r="M138" s="64"/>
      <c r="N138" s="114"/>
    </row>
    <row r="139" spans="1:14" x14ac:dyDescent="0.25">
      <c r="A139" s="62">
        <v>129</v>
      </c>
      <c r="B139" s="61" t="s">
        <v>15</v>
      </c>
      <c r="C139" s="62" t="s">
        <v>148</v>
      </c>
      <c r="D139" s="62" t="s">
        <v>67</v>
      </c>
      <c r="E139" s="63">
        <v>73.59</v>
      </c>
      <c r="F139" s="62">
        <f t="shared" si="2"/>
        <v>28</v>
      </c>
      <c r="G139" s="63">
        <v>2060.52</v>
      </c>
      <c r="H139" s="63">
        <v>35</v>
      </c>
      <c r="I139" s="63">
        <v>250</v>
      </c>
      <c r="J139" s="63">
        <v>1380</v>
      </c>
      <c r="K139" s="63">
        <v>400</v>
      </c>
      <c r="L139" s="63">
        <f t="shared" si="7"/>
        <v>4125.5200000000004</v>
      </c>
      <c r="M139" s="64"/>
      <c r="N139" s="114"/>
    </row>
    <row r="140" spans="1:14" x14ac:dyDescent="0.25">
      <c r="A140" s="62">
        <v>130</v>
      </c>
      <c r="B140" s="61" t="s">
        <v>15</v>
      </c>
      <c r="C140" s="62" t="s">
        <v>149</v>
      </c>
      <c r="D140" s="62" t="s">
        <v>67</v>
      </c>
      <c r="E140" s="63">
        <v>73.59</v>
      </c>
      <c r="F140" s="62">
        <f t="shared" ref="F140:F203" si="9">G140/E140</f>
        <v>28</v>
      </c>
      <c r="G140" s="63">
        <v>2060.52</v>
      </c>
      <c r="H140" s="63"/>
      <c r="I140" s="63">
        <v>250</v>
      </c>
      <c r="J140" s="63">
        <v>1380</v>
      </c>
      <c r="K140" s="63">
        <v>400</v>
      </c>
      <c r="L140" s="63">
        <f t="shared" si="7"/>
        <v>4090.52</v>
      </c>
      <c r="M140" s="64"/>
      <c r="N140" s="114"/>
    </row>
    <row r="141" spans="1:14" x14ac:dyDescent="0.25">
      <c r="A141" s="62">
        <v>131</v>
      </c>
      <c r="B141" s="61" t="s">
        <v>15</v>
      </c>
      <c r="C141" s="62" t="s">
        <v>150</v>
      </c>
      <c r="D141" s="62" t="s">
        <v>67</v>
      </c>
      <c r="E141" s="63">
        <v>73.59</v>
      </c>
      <c r="F141" s="62">
        <f t="shared" si="9"/>
        <v>28</v>
      </c>
      <c r="G141" s="63">
        <v>2060.52</v>
      </c>
      <c r="H141" s="63"/>
      <c r="I141" s="63">
        <v>250</v>
      </c>
      <c r="J141" s="63">
        <v>1380</v>
      </c>
      <c r="K141" s="63">
        <v>400</v>
      </c>
      <c r="L141" s="63">
        <f t="shared" si="7"/>
        <v>4090.52</v>
      </c>
      <c r="M141" s="64"/>
      <c r="N141" s="114"/>
    </row>
    <row r="142" spans="1:14" x14ac:dyDescent="0.25">
      <c r="A142" s="62">
        <v>132</v>
      </c>
      <c r="B142" s="61" t="s">
        <v>15</v>
      </c>
      <c r="C142" s="62" t="s">
        <v>151</v>
      </c>
      <c r="D142" s="62" t="s">
        <v>67</v>
      </c>
      <c r="E142" s="63">
        <v>73.59</v>
      </c>
      <c r="F142" s="62">
        <f t="shared" si="9"/>
        <v>28</v>
      </c>
      <c r="G142" s="63">
        <v>2060.52</v>
      </c>
      <c r="H142" s="63"/>
      <c r="I142" s="63">
        <v>250</v>
      </c>
      <c r="J142" s="63">
        <v>1380</v>
      </c>
      <c r="K142" s="63">
        <v>400</v>
      </c>
      <c r="L142" s="63">
        <f t="shared" si="7"/>
        <v>4090.52</v>
      </c>
      <c r="M142" s="64"/>
      <c r="N142" s="114"/>
    </row>
    <row r="143" spans="1:14" x14ac:dyDescent="0.25">
      <c r="A143" s="62">
        <v>133</v>
      </c>
      <c r="B143" s="61" t="s">
        <v>15</v>
      </c>
      <c r="C143" s="62" t="s">
        <v>152</v>
      </c>
      <c r="D143" s="62" t="s">
        <v>67</v>
      </c>
      <c r="E143" s="63">
        <v>73.59</v>
      </c>
      <c r="F143" s="62">
        <f t="shared" si="9"/>
        <v>28</v>
      </c>
      <c r="G143" s="63">
        <v>2060.52</v>
      </c>
      <c r="H143" s="63"/>
      <c r="I143" s="63">
        <v>250</v>
      </c>
      <c r="J143" s="63">
        <v>1380</v>
      </c>
      <c r="K143" s="63">
        <v>400</v>
      </c>
      <c r="L143" s="63">
        <f t="shared" si="7"/>
        <v>4090.52</v>
      </c>
      <c r="M143" s="64"/>
      <c r="N143" s="114"/>
    </row>
    <row r="144" spans="1:14" x14ac:dyDescent="0.25">
      <c r="A144" s="62">
        <v>134</v>
      </c>
      <c r="B144" s="61" t="s">
        <v>15</v>
      </c>
      <c r="C144" s="62" t="s">
        <v>153</v>
      </c>
      <c r="D144" s="62" t="s">
        <v>67</v>
      </c>
      <c r="E144" s="63">
        <v>73.59</v>
      </c>
      <c r="F144" s="62">
        <f t="shared" si="9"/>
        <v>28</v>
      </c>
      <c r="G144" s="63">
        <v>2060.52</v>
      </c>
      <c r="H144" s="63"/>
      <c r="I144" s="63">
        <v>250</v>
      </c>
      <c r="J144" s="63">
        <v>1380</v>
      </c>
      <c r="K144" s="63">
        <v>400</v>
      </c>
      <c r="L144" s="63">
        <f t="shared" si="7"/>
        <v>4090.52</v>
      </c>
      <c r="M144" s="64"/>
      <c r="N144" s="114"/>
    </row>
    <row r="145" spans="1:14" x14ac:dyDescent="0.25">
      <c r="A145" s="62">
        <v>135</v>
      </c>
      <c r="B145" s="61" t="s">
        <v>15</v>
      </c>
      <c r="C145" s="62" t="s">
        <v>154</v>
      </c>
      <c r="D145" s="62" t="s">
        <v>17</v>
      </c>
      <c r="E145" s="63">
        <v>71.400000000000006</v>
      </c>
      <c r="F145" s="62">
        <f t="shared" si="9"/>
        <v>28</v>
      </c>
      <c r="G145" s="63">
        <v>1999.2</v>
      </c>
      <c r="H145" s="63"/>
      <c r="I145" s="63">
        <v>250</v>
      </c>
      <c r="J145" s="63">
        <v>1380</v>
      </c>
      <c r="K145" s="63">
        <v>400</v>
      </c>
      <c r="L145" s="63">
        <f t="shared" si="7"/>
        <v>4029.2</v>
      </c>
      <c r="M145" s="64"/>
      <c r="N145" s="114"/>
    </row>
    <row r="146" spans="1:14" x14ac:dyDescent="0.25">
      <c r="A146" s="62">
        <v>136</v>
      </c>
      <c r="B146" s="61" t="s">
        <v>15</v>
      </c>
      <c r="C146" s="62" t="s">
        <v>155</v>
      </c>
      <c r="D146" s="62" t="s">
        <v>17</v>
      </c>
      <c r="E146" s="63">
        <v>71.400000000000006</v>
      </c>
      <c r="F146" s="62">
        <f t="shared" si="9"/>
        <v>28</v>
      </c>
      <c r="G146" s="63">
        <v>1999.2</v>
      </c>
      <c r="H146" s="63"/>
      <c r="I146" s="63">
        <v>250</v>
      </c>
      <c r="J146" s="63">
        <v>1380</v>
      </c>
      <c r="K146" s="63">
        <v>400</v>
      </c>
      <c r="L146" s="63">
        <f t="shared" si="7"/>
        <v>4029.2</v>
      </c>
      <c r="M146" s="64"/>
      <c r="N146" s="114"/>
    </row>
    <row r="147" spans="1:14" x14ac:dyDescent="0.25">
      <c r="A147" s="62">
        <v>137</v>
      </c>
      <c r="B147" s="61" t="s">
        <v>15</v>
      </c>
      <c r="C147" s="62" t="s">
        <v>156</v>
      </c>
      <c r="D147" s="62" t="s">
        <v>17</v>
      </c>
      <c r="E147" s="63">
        <v>71.400000000000006</v>
      </c>
      <c r="F147" s="62">
        <f t="shared" si="9"/>
        <v>28</v>
      </c>
      <c r="G147" s="63">
        <v>1999.2</v>
      </c>
      <c r="H147" s="63"/>
      <c r="I147" s="63">
        <v>250</v>
      </c>
      <c r="J147" s="63">
        <v>1551.3</v>
      </c>
      <c r="K147" s="63">
        <v>400</v>
      </c>
      <c r="L147" s="63">
        <f t="shared" si="7"/>
        <v>4200.5</v>
      </c>
      <c r="M147" s="64"/>
      <c r="N147" s="114"/>
    </row>
    <row r="148" spans="1:14" x14ac:dyDescent="0.25">
      <c r="A148" s="62">
        <v>138</v>
      </c>
      <c r="B148" s="61" t="s">
        <v>15</v>
      </c>
      <c r="C148" s="62" t="s">
        <v>157</v>
      </c>
      <c r="D148" s="62" t="s">
        <v>67</v>
      </c>
      <c r="E148" s="63">
        <v>73.59</v>
      </c>
      <c r="F148" s="62">
        <f t="shared" si="9"/>
        <v>28</v>
      </c>
      <c r="G148" s="63">
        <v>2060.52</v>
      </c>
      <c r="H148" s="63"/>
      <c r="I148" s="63">
        <v>250</v>
      </c>
      <c r="J148" s="63">
        <v>1380</v>
      </c>
      <c r="K148" s="63">
        <v>400</v>
      </c>
      <c r="L148" s="63">
        <f t="shared" si="7"/>
        <v>4090.52</v>
      </c>
      <c r="M148" s="64"/>
      <c r="N148" s="114"/>
    </row>
    <row r="149" spans="1:14" x14ac:dyDescent="0.25">
      <c r="A149" s="62">
        <v>139</v>
      </c>
      <c r="B149" s="61" t="s">
        <v>15</v>
      </c>
      <c r="C149" s="62" t="s">
        <v>158</v>
      </c>
      <c r="D149" s="62" t="s">
        <v>67</v>
      </c>
      <c r="E149" s="63">
        <v>73.59</v>
      </c>
      <c r="F149" s="62">
        <f t="shared" si="9"/>
        <v>28</v>
      </c>
      <c r="G149" s="63">
        <v>2060.52</v>
      </c>
      <c r="H149" s="63"/>
      <c r="I149" s="63">
        <v>250</v>
      </c>
      <c r="J149" s="63">
        <v>1380</v>
      </c>
      <c r="K149" s="63">
        <v>400</v>
      </c>
      <c r="L149" s="63">
        <f t="shared" si="7"/>
        <v>4090.52</v>
      </c>
      <c r="M149" s="64"/>
      <c r="N149" s="114"/>
    </row>
    <row r="150" spans="1:14" x14ac:dyDescent="0.25">
      <c r="A150" s="62">
        <v>140</v>
      </c>
      <c r="B150" s="61" t="s">
        <v>15</v>
      </c>
      <c r="C150" s="62" t="s">
        <v>159</v>
      </c>
      <c r="D150" s="62" t="s">
        <v>67</v>
      </c>
      <c r="E150" s="63">
        <v>73.59</v>
      </c>
      <c r="F150" s="62">
        <f t="shared" si="9"/>
        <v>28</v>
      </c>
      <c r="G150" s="63">
        <v>2060.52</v>
      </c>
      <c r="H150" s="63"/>
      <c r="I150" s="63">
        <v>250</v>
      </c>
      <c r="J150" s="63">
        <v>1380</v>
      </c>
      <c r="K150" s="63">
        <v>400</v>
      </c>
      <c r="L150" s="63">
        <f t="shared" si="7"/>
        <v>4090.52</v>
      </c>
      <c r="M150" s="64"/>
      <c r="N150" s="114"/>
    </row>
    <row r="151" spans="1:14" x14ac:dyDescent="0.25">
      <c r="A151" s="62">
        <v>141</v>
      </c>
      <c r="B151" s="61" t="s">
        <v>15</v>
      </c>
      <c r="C151" s="62" t="s">
        <v>160</v>
      </c>
      <c r="D151" s="62" t="s">
        <v>67</v>
      </c>
      <c r="E151" s="63">
        <v>73.59</v>
      </c>
      <c r="F151" s="62">
        <f t="shared" si="9"/>
        <v>28</v>
      </c>
      <c r="G151" s="63">
        <v>2060.52</v>
      </c>
      <c r="H151" s="63"/>
      <c r="I151" s="63">
        <v>250</v>
      </c>
      <c r="J151" s="63">
        <v>1380</v>
      </c>
      <c r="K151" s="63">
        <v>400</v>
      </c>
      <c r="L151" s="63">
        <f t="shared" si="7"/>
        <v>4090.52</v>
      </c>
      <c r="M151" s="64"/>
      <c r="N151" s="114"/>
    </row>
    <row r="152" spans="1:14" x14ac:dyDescent="0.25">
      <c r="A152" s="62">
        <v>142</v>
      </c>
      <c r="B152" s="61" t="s">
        <v>15</v>
      </c>
      <c r="C152" s="62" t="s">
        <v>161</v>
      </c>
      <c r="D152" s="62" t="s">
        <v>67</v>
      </c>
      <c r="E152" s="63">
        <v>73.59</v>
      </c>
      <c r="F152" s="62">
        <f t="shared" si="9"/>
        <v>28</v>
      </c>
      <c r="G152" s="63">
        <v>2060.52</v>
      </c>
      <c r="H152" s="63"/>
      <c r="I152" s="63">
        <v>250</v>
      </c>
      <c r="J152" s="63">
        <v>1380</v>
      </c>
      <c r="K152" s="63">
        <v>400</v>
      </c>
      <c r="L152" s="63">
        <f t="shared" si="7"/>
        <v>4090.52</v>
      </c>
      <c r="M152" s="64"/>
      <c r="N152" s="114"/>
    </row>
    <row r="153" spans="1:14" x14ac:dyDescent="0.25">
      <c r="A153" s="62">
        <v>143</v>
      </c>
      <c r="B153" s="61" t="s">
        <v>15</v>
      </c>
      <c r="C153" s="62" t="s">
        <v>162</v>
      </c>
      <c r="D153" s="62" t="s">
        <v>67</v>
      </c>
      <c r="E153" s="63">
        <v>73.59</v>
      </c>
      <c r="F153" s="62">
        <f t="shared" si="9"/>
        <v>28</v>
      </c>
      <c r="G153" s="63">
        <v>2060.52</v>
      </c>
      <c r="H153" s="63"/>
      <c r="I153" s="63">
        <v>250</v>
      </c>
      <c r="J153" s="63">
        <v>1380</v>
      </c>
      <c r="K153" s="63">
        <v>400</v>
      </c>
      <c r="L153" s="63">
        <f t="shared" si="7"/>
        <v>4090.52</v>
      </c>
      <c r="M153" s="64"/>
      <c r="N153" s="114"/>
    </row>
    <row r="154" spans="1:14" x14ac:dyDescent="0.25">
      <c r="A154" s="62">
        <v>144</v>
      </c>
      <c r="B154" s="61" t="s">
        <v>15</v>
      </c>
      <c r="C154" s="62" t="s">
        <v>163</v>
      </c>
      <c r="D154" s="62" t="s">
        <v>67</v>
      </c>
      <c r="E154" s="63">
        <v>73.59</v>
      </c>
      <c r="F154" s="62">
        <f t="shared" si="9"/>
        <v>28</v>
      </c>
      <c r="G154" s="63">
        <v>2060.52</v>
      </c>
      <c r="H154" s="63"/>
      <c r="I154" s="63">
        <v>250</v>
      </c>
      <c r="J154" s="63">
        <v>1380</v>
      </c>
      <c r="K154" s="63">
        <v>400</v>
      </c>
      <c r="L154" s="63">
        <f t="shared" si="7"/>
        <v>4090.52</v>
      </c>
      <c r="M154" s="64"/>
      <c r="N154" s="114"/>
    </row>
    <row r="155" spans="1:14" x14ac:dyDescent="0.25">
      <c r="A155" s="62">
        <v>145</v>
      </c>
      <c r="B155" s="61" t="s">
        <v>15</v>
      </c>
      <c r="C155" s="62" t="s">
        <v>164</v>
      </c>
      <c r="D155" s="62" t="s">
        <v>67</v>
      </c>
      <c r="E155" s="63">
        <v>73.59</v>
      </c>
      <c r="F155" s="62">
        <f t="shared" si="9"/>
        <v>28</v>
      </c>
      <c r="G155" s="63">
        <v>2060.52</v>
      </c>
      <c r="H155" s="63"/>
      <c r="I155" s="63">
        <v>250</v>
      </c>
      <c r="J155" s="63">
        <v>1380</v>
      </c>
      <c r="K155" s="63">
        <v>400</v>
      </c>
      <c r="L155" s="63">
        <f t="shared" si="7"/>
        <v>4090.52</v>
      </c>
      <c r="M155" s="64"/>
      <c r="N155" s="114"/>
    </row>
    <row r="156" spans="1:14" x14ac:dyDescent="0.25">
      <c r="A156" s="62">
        <v>146</v>
      </c>
      <c r="B156" s="61" t="s">
        <v>15</v>
      </c>
      <c r="C156" s="62" t="s">
        <v>165</v>
      </c>
      <c r="D156" s="62" t="s">
        <v>67</v>
      </c>
      <c r="E156" s="63">
        <v>73.59</v>
      </c>
      <c r="F156" s="62">
        <f t="shared" si="9"/>
        <v>28</v>
      </c>
      <c r="G156" s="63">
        <v>2060.52</v>
      </c>
      <c r="H156" s="63"/>
      <c r="I156" s="63">
        <v>250</v>
      </c>
      <c r="J156" s="63">
        <v>1150</v>
      </c>
      <c r="K156" s="63">
        <v>400</v>
      </c>
      <c r="L156" s="63">
        <f t="shared" si="7"/>
        <v>3860.52</v>
      </c>
      <c r="M156" s="64"/>
      <c r="N156" s="114"/>
    </row>
    <row r="157" spans="1:14" x14ac:dyDescent="0.25">
      <c r="A157" s="62">
        <v>147</v>
      </c>
      <c r="B157" s="61" t="s">
        <v>15</v>
      </c>
      <c r="C157" s="62" t="s">
        <v>166</v>
      </c>
      <c r="D157" s="62" t="s">
        <v>67</v>
      </c>
      <c r="E157" s="63">
        <v>73.59</v>
      </c>
      <c r="F157" s="62">
        <f t="shared" si="9"/>
        <v>28</v>
      </c>
      <c r="G157" s="63">
        <v>2060.52</v>
      </c>
      <c r="H157" s="63"/>
      <c r="I157" s="63">
        <v>250</v>
      </c>
      <c r="J157" s="63">
        <v>1380</v>
      </c>
      <c r="K157" s="63">
        <v>400</v>
      </c>
      <c r="L157" s="63">
        <f t="shared" si="7"/>
        <v>4090.52</v>
      </c>
      <c r="M157" s="64"/>
      <c r="N157" s="114"/>
    </row>
    <row r="158" spans="1:14" x14ac:dyDescent="0.25">
      <c r="A158" s="62">
        <v>148</v>
      </c>
      <c r="B158" s="61" t="s">
        <v>15</v>
      </c>
      <c r="C158" s="62" t="s">
        <v>167</v>
      </c>
      <c r="D158" s="62" t="s">
        <v>67</v>
      </c>
      <c r="E158" s="63">
        <v>73.59</v>
      </c>
      <c r="F158" s="62">
        <f t="shared" si="9"/>
        <v>28</v>
      </c>
      <c r="G158" s="63">
        <v>2060.52</v>
      </c>
      <c r="H158" s="63"/>
      <c r="I158" s="63">
        <v>250</v>
      </c>
      <c r="J158" s="63">
        <v>1380</v>
      </c>
      <c r="K158" s="63">
        <v>400</v>
      </c>
      <c r="L158" s="63">
        <f t="shared" si="7"/>
        <v>4090.52</v>
      </c>
      <c r="M158" s="64"/>
      <c r="N158" s="114"/>
    </row>
    <row r="159" spans="1:14" x14ac:dyDescent="0.25">
      <c r="A159" s="62">
        <v>149</v>
      </c>
      <c r="B159" s="61" t="s">
        <v>15</v>
      </c>
      <c r="C159" s="62" t="s">
        <v>168</v>
      </c>
      <c r="D159" s="62" t="s">
        <v>67</v>
      </c>
      <c r="E159" s="63">
        <v>73.59</v>
      </c>
      <c r="F159" s="62">
        <f t="shared" si="9"/>
        <v>28</v>
      </c>
      <c r="G159" s="63">
        <v>2060.52</v>
      </c>
      <c r="H159" s="63"/>
      <c r="I159" s="63">
        <v>250</v>
      </c>
      <c r="J159" s="63">
        <v>1380</v>
      </c>
      <c r="K159" s="63">
        <v>400</v>
      </c>
      <c r="L159" s="63">
        <f t="shared" si="7"/>
        <v>4090.52</v>
      </c>
      <c r="M159" s="64"/>
      <c r="N159" s="114"/>
    </row>
    <row r="160" spans="1:14" x14ac:dyDescent="0.25">
      <c r="A160" s="62">
        <v>150</v>
      </c>
      <c r="B160" s="61" t="s">
        <v>15</v>
      </c>
      <c r="C160" s="62" t="s">
        <v>169</v>
      </c>
      <c r="D160" s="62" t="s">
        <v>67</v>
      </c>
      <c r="E160" s="63">
        <v>73.59</v>
      </c>
      <c r="F160" s="62">
        <f t="shared" si="9"/>
        <v>28</v>
      </c>
      <c r="G160" s="63">
        <v>2060.52</v>
      </c>
      <c r="H160" s="63"/>
      <c r="I160" s="63">
        <v>250</v>
      </c>
      <c r="J160" s="63">
        <v>1380</v>
      </c>
      <c r="K160" s="63">
        <v>400</v>
      </c>
      <c r="L160" s="63">
        <f t="shared" si="7"/>
        <v>4090.52</v>
      </c>
      <c r="M160" s="64"/>
      <c r="N160" s="114"/>
    </row>
    <row r="161" spans="1:14" x14ac:dyDescent="0.25">
      <c r="A161" s="62">
        <v>151</v>
      </c>
      <c r="B161" s="61" t="s">
        <v>15</v>
      </c>
      <c r="C161" s="62" t="s">
        <v>170</v>
      </c>
      <c r="D161" s="62" t="s">
        <v>67</v>
      </c>
      <c r="E161" s="63">
        <v>73.59</v>
      </c>
      <c r="F161" s="62">
        <f t="shared" si="9"/>
        <v>28</v>
      </c>
      <c r="G161" s="63">
        <v>2060.52</v>
      </c>
      <c r="H161" s="63"/>
      <c r="I161" s="63">
        <v>250</v>
      </c>
      <c r="J161" s="63">
        <v>1380</v>
      </c>
      <c r="K161" s="63">
        <v>400</v>
      </c>
      <c r="L161" s="63">
        <f t="shared" si="7"/>
        <v>4090.52</v>
      </c>
      <c r="M161" s="64"/>
      <c r="N161" s="114"/>
    </row>
    <row r="162" spans="1:14" x14ac:dyDescent="0.25">
      <c r="A162" s="62">
        <v>152</v>
      </c>
      <c r="B162" s="61" t="s">
        <v>15</v>
      </c>
      <c r="C162" s="62" t="s">
        <v>171</v>
      </c>
      <c r="D162" s="62" t="s">
        <v>67</v>
      </c>
      <c r="E162" s="63">
        <v>73.59</v>
      </c>
      <c r="F162" s="62">
        <f t="shared" si="9"/>
        <v>28</v>
      </c>
      <c r="G162" s="63">
        <v>2060.52</v>
      </c>
      <c r="H162" s="63"/>
      <c r="I162" s="63">
        <v>250</v>
      </c>
      <c r="J162" s="63">
        <v>1380</v>
      </c>
      <c r="K162" s="63">
        <v>400</v>
      </c>
      <c r="L162" s="63">
        <f t="shared" si="7"/>
        <v>4090.52</v>
      </c>
      <c r="M162" s="64"/>
      <c r="N162" s="114"/>
    </row>
    <row r="163" spans="1:14" x14ac:dyDescent="0.25">
      <c r="A163" s="62">
        <v>153</v>
      </c>
      <c r="B163" s="61" t="s">
        <v>15</v>
      </c>
      <c r="C163" s="62" t="s">
        <v>172</v>
      </c>
      <c r="D163" s="62" t="s">
        <v>67</v>
      </c>
      <c r="E163" s="63">
        <v>73.59</v>
      </c>
      <c r="F163" s="62">
        <f t="shared" si="9"/>
        <v>28</v>
      </c>
      <c r="G163" s="63">
        <v>2060.52</v>
      </c>
      <c r="H163" s="63"/>
      <c r="I163" s="63">
        <v>250</v>
      </c>
      <c r="J163" s="63">
        <v>1380</v>
      </c>
      <c r="K163" s="63">
        <v>400</v>
      </c>
      <c r="L163" s="63">
        <f t="shared" ref="L163:L226" si="10">SUM(G163:K163)</f>
        <v>4090.52</v>
      </c>
      <c r="M163" s="64"/>
      <c r="N163" s="114"/>
    </row>
    <row r="164" spans="1:14" x14ac:dyDescent="0.25">
      <c r="A164" s="62">
        <v>154</v>
      </c>
      <c r="B164" s="61" t="s">
        <v>15</v>
      </c>
      <c r="C164" s="62" t="s">
        <v>173</v>
      </c>
      <c r="D164" s="62" t="s">
        <v>67</v>
      </c>
      <c r="E164" s="63">
        <v>73.59</v>
      </c>
      <c r="F164" s="62">
        <f t="shared" si="9"/>
        <v>28</v>
      </c>
      <c r="G164" s="63">
        <v>2060.52</v>
      </c>
      <c r="H164" s="63"/>
      <c r="I164" s="63">
        <v>250</v>
      </c>
      <c r="J164" s="63">
        <v>1380</v>
      </c>
      <c r="K164" s="63">
        <v>400</v>
      </c>
      <c r="L164" s="63">
        <f t="shared" si="10"/>
        <v>4090.52</v>
      </c>
      <c r="M164" s="64"/>
      <c r="N164" s="114"/>
    </row>
    <row r="165" spans="1:14" x14ac:dyDescent="0.25">
      <c r="A165" s="62">
        <v>155</v>
      </c>
      <c r="B165" s="61" t="s">
        <v>15</v>
      </c>
      <c r="C165" s="62" t="s">
        <v>174</v>
      </c>
      <c r="D165" s="62" t="s">
        <v>67</v>
      </c>
      <c r="E165" s="63">
        <v>73.59</v>
      </c>
      <c r="F165" s="62">
        <f t="shared" si="9"/>
        <v>28</v>
      </c>
      <c r="G165" s="63">
        <v>2060.52</v>
      </c>
      <c r="H165" s="63"/>
      <c r="I165" s="63">
        <v>250</v>
      </c>
      <c r="J165" s="63">
        <v>1380</v>
      </c>
      <c r="K165" s="63">
        <v>400</v>
      </c>
      <c r="L165" s="63">
        <f t="shared" si="10"/>
        <v>4090.52</v>
      </c>
      <c r="M165" s="64"/>
      <c r="N165" s="114"/>
    </row>
    <row r="166" spans="1:14" x14ac:dyDescent="0.25">
      <c r="A166" s="62">
        <v>156</v>
      </c>
      <c r="B166" s="61" t="s">
        <v>15</v>
      </c>
      <c r="C166" s="62" t="s">
        <v>175</v>
      </c>
      <c r="D166" s="62" t="s">
        <v>67</v>
      </c>
      <c r="E166" s="63">
        <v>73.59</v>
      </c>
      <c r="F166" s="62">
        <f t="shared" si="9"/>
        <v>28</v>
      </c>
      <c r="G166" s="63">
        <v>2060.52</v>
      </c>
      <c r="H166" s="63"/>
      <c r="I166" s="63">
        <v>250</v>
      </c>
      <c r="J166" s="63">
        <v>1380</v>
      </c>
      <c r="K166" s="63">
        <v>400</v>
      </c>
      <c r="L166" s="63">
        <f t="shared" si="10"/>
        <v>4090.52</v>
      </c>
      <c r="M166" s="64"/>
      <c r="N166" s="114"/>
    </row>
    <row r="167" spans="1:14" x14ac:dyDescent="0.25">
      <c r="A167" s="62">
        <v>157</v>
      </c>
      <c r="B167" s="61" t="s">
        <v>15</v>
      </c>
      <c r="C167" s="62" t="s">
        <v>176</v>
      </c>
      <c r="D167" s="62" t="s">
        <v>67</v>
      </c>
      <c r="E167" s="63">
        <v>73.59</v>
      </c>
      <c r="F167" s="62">
        <f t="shared" si="9"/>
        <v>28</v>
      </c>
      <c r="G167" s="63">
        <v>2060.52</v>
      </c>
      <c r="H167" s="63"/>
      <c r="I167" s="63">
        <v>250</v>
      </c>
      <c r="J167" s="63">
        <v>1150</v>
      </c>
      <c r="K167" s="63">
        <v>400</v>
      </c>
      <c r="L167" s="63">
        <f t="shared" si="10"/>
        <v>3860.52</v>
      </c>
      <c r="M167" s="64"/>
      <c r="N167" s="114"/>
    </row>
    <row r="168" spans="1:14" x14ac:dyDescent="0.25">
      <c r="A168" s="62">
        <v>158</v>
      </c>
      <c r="B168" s="61" t="s">
        <v>15</v>
      </c>
      <c r="C168" s="62" t="s">
        <v>177</v>
      </c>
      <c r="D168" s="62" t="s">
        <v>67</v>
      </c>
      <c r="E168" s="63">
        <v>73.59</v>
      </c>
      <c r="F168" s="62">
        <f t="shared" si="9"/>
        <v>28</v>
      </c>
      <c r="G168" s="63">
        <v>2060.52</v>
      </c>
      <c r="H168" s="63"/>
      <c r="I168" s="63">
        <v>250</v>
      </c>
      <c r="J168" s="63">
        <v>1380</v>
      </c>
      <c r="K168" s="63">
        <v>400</v>
      </c>
      <c r="L168" s="63">
        <f t="shared" si="10"/>
        <v>4090.52</v>
      </c>
      <c r="M168" s="64"/>
      <c r="N168" s="114"/>
    </row>
    <row r="169" spans="1:14" ht="30" x14ac:dyDescent="0.25">
      <c r="A169" s="62">
        <v>159</v>
      </c>
      <c r="B169" s="61" t="s">
        <v>15</v>
      </c>
      <c r="C169" s="62" t="s">
        <v>178</v>
      </c>
      <c r="D169" s="62" t="s">
        <v>67</v>
      </c>
      <c r="E169" s="63">
        <v>73.59</v>
      </c>
      <c r="F169" s="62">
        <f t="shared" si="9"/>
        <v>57.999999999999986</v>
      </c>
      <c r="G169" s="63">
        <f>2060.52+2207.7</f>
        <v>4268.2199999999993</v>
      </c>
      <c r="H169" s="63"/>
      <c r="I169" s="63">
        <f>241.94+250</f>
        <v>491.94</v>
      </c>
      <c r="J169" s="63">
        <f>1380+1335.49</f>
        <v>2715.49</v>
      </c>
      <c r="K169" s="63">
        <f>400+387.1</f>
        <v>787.1</v>
      </c>
      <c r="L169" s="63">
        <f t="shared" si="10"/>
        <v>8262.7499999999982</v>
      </c>
      <c r="M169" s="62" t="s">
        <v>95</v>
      </c>
      <c r="N169" s="114"/>
    </row>
    <row r="170" spans="1:14" x14ac:dyDescent="0.25">
      <c r="A170" s="62">
        <v>160</v>
      </c>
      <c r="B170" s="61" t="s">
        <v>15</v>
      </c>
      <c r="C170" s="62" t="s">
        <v>179</v>
      </c>
      <c r="D170" s="62" t="s">
        <v>67</v>
      </c>
      <c r="E170" s="63">
        <v>73.59</v>
      </c>
      <c r="F170" s="62">
        <f t="shared" si="9"/>
        <v>28</v>
      </c>
      <c r="G170" s="63">
        <v>2060.52</v>
      </c>
      <c r="H170" s="63"/>
      <c r="I170" s="63">
        <v>250</v>
      </c>
      <c r="J170" s="63">
        <v>1380</v>
      </c>
      <c r="K170" s="63">
        <v>400</v>
      </c>
      <c r="L170" s="63">
        <f t="shared" si="10"/>
        <v>4090.52</v>
      </c>
      <c r="M170" s="64"/>
      <c r="N170" s="114"/>
    </row>
    <row r="171" spans="1:14" ht="30" x14ac:dyDescent="0.25">
      <c r="A171" s="62">
        <v>161</v>
      </c>
      <c r="B171" s="61" t="s">
        <v>15</v>
      </c>
      <c r="C171" s="62" t="s">
        <v>180</v>
      </c>
      <c r="D171" s="62" t="s">
        <v>67</v>
      </c>
      <c r="E171" s="63">
        <v>73.59</v>
      </c>
      <c r="F171" s="62">
        <f t="shared" si="9"/>
        <v>57.999999999999986</v>
      </c>
      <c r="G171" s="63">
        <f>2060.52+2207.7</f>
        <v>4268.2199999999993</v>
      </c>
      <c r="H171" s="63"/>
      <c r="I171" s="63">
        <f>250+241.94</f>
        <v>491.94</v>
      </c>
      <c r="J171" s="63">
        <f>1150+387.1</f>
        <v>1537.1</v>
      </c>
      <c r="K171" s="63">
        <f>400+1112.91</f>
        <v>1512.91</v>
      </c>
      <c r="L171" s="63">
        <f t="shared" si="10"/>
        <v>7810.1699999999983</v>
      </c>
      <c r="M171" s="62" t="s">
        <v>95</v>
      </c>
      <c r="N171" s="114"/>
    </row>
    <row r="172" spans="1:14" x14ac:dyDescent="0.25">
      <c r="A172" s="62">
        <v>162</v>
      </c>
      <c r="B172" s="61" t="s">
        <v>15</v>
      </c>
      <c r="C172" s="62" t="s">
        <v>181</v>
      </c>
      <c r="D172" s="62" t="s">
        <v>67</v>
      </c>
      <c r="E172" s="63">
        <v>73.59</v>
      </c>
      <c r="F172" s="62">
        <f t="shared" si="9"/>
        <v>28</v>
      </c>
      <c r="G172" s="63">
        <v>2060.52</v>
      </c>
      <c r="H172" s="63"/>
      <c r="I172" s="63">
        <v>250</v>
      </c>
      <c r="J172" s="63">
        <v>1380</v>
      </c>
      <c r="K172" s="63">
        <v>400</v>
      </c>
      <c r="L172" s="63">
        <f t="shared" si="10"/>
        <v>4090.52</v>
      </c>
      <c r="M172" s="64"/>
      <c r="N172" s="114"/>
    </row>
    <row r="173" spans="1:14" x14ac:dyDescent="0.25">
      <c r="A173" s="62">
        <v>163</v>
      </c>
      <c r="B173" s="61" t="s">
        <v>15</v>
      </c>
      <c r="C173" s="62" t="s">
        <v>182</v>
      </c>
      <c r="D173" s="62" t="s">
        <v>67</v>
      </c>
      <c r="E173" s="63">
        <v>73.59</v>
      </c>
      <c r="F173" s="62">
        <f t="shared" si="9"/>
        <v>28</v>
      </c>
      <c r="G173" s="63">
        <v>2060.52</v>
      </c>
      <c r="H173" s="63"/>
      <c r="I173" s="63">
        <v>250</v>
      </c>
      <c r="J173" s="63">
        <v>1380</v>
      </c>
      <c r="K173" s="63">
        <v>400</v>
      </c>
      <c r="L173" s="63">
        <f t="shared" si="10"/>
        <v>4090.52</v>
      </c>
      <c r="M173" s="64"/>
      <c r="N173" s="114"/>
    </row>
    <row r="174" spans="1:14" x14ac:dyDescent="0.25">
      <c r="A174" s="62">
        <v>164</v>
      </c>
      <c r="B174" s="61" t="s">
        <v>15</v>
      </c>
      <c r="C174" s="62" t="s">
        <v>183</v>
      </c>
      <c r="D174" s="62" t="s">
        <v>67</v>
      </c>
      <c r="E174" s="63">
        <v>73.59</v>
      </c>
      <c r="F174" s="62">
        <f t="shared" si="9"/>
        <v>28</v>
      </c>
      <c r="G174" s="63">
        <v>2060.52</v>
      </c>
      <c r="H174" s="63"/>
      <c r="I174" s="63">
        <v>250</v>
      </c>
      <c r="J174" s="63">
        <v>1380</v>
      </c>
      <c r="K174" s="63">
        <v>400</v>
      </c>
      <c r="L174" s="63">
        <f t="shared" si="10"/>
        <v>4090.52</v>
      </c>
      <c r="M174" s="64"/>
      <c r="N174" s="114"/>
    </row>
    <row r="175" spans="1:14" x14ac:dyDescent="0.25">
      <c r="A175" s="62">
        <v>165</v>
      </c>
      <c r="B175" s="61" t="s">
        <v>15</v>
      </c>
      <c r="C175" s="62" t="s">
        <v>184</v>
      </c>
      <c r="D175" s="62" t="s">
        <v>67</v>
      </c>
      <c r="E175" s="63">
        <v>73.59</v>
      </c>
      <c r="F175" s="62">
        <f t="shared" si="9"/>
        <v>28</v>
      </c>
      <c r="G175" s="63">
        <v>2060.52</v>
      </c>
      <c r="H175" s="63"/>
      <c r="I175" s="63">
        <v>250</v>
      </c>
      <c r="J175" s="63">
        <v>1380</v>
      </c>
      <c r="K175" s="63">
        <v>400</v>
      </c>
      <c r="L175" s="63">
        <f t="shared" si="10"/>
        <v>4090.52</v>
      </c>
      <c r="M175" s="64"/>
      <c r="N175" s="114"/>
    </row>
    <row r="176" spans="1:14" x14ac:dyDescent="0.25">
      <c r="A176" s="62">
        <v>166</v>
      </c>
      <c r="B176" s="61" t="s">
        <v>15</v>
      </c>
      <c r="C176" s="62" t="s">
        <v>185</v>
      </c>
      <c r="D176" s="62" t="s">
        <v>67</v>
      </c>
      <c r="E176" s="63">
        <v>73.59</v>
      </c>
      <c r="F176" s="62">
        <f t="shared" si="9"/>
        <v>28</v>
      </c>
      <c r="G176" s="63">
        <v>2060.52</v>
      </c>
      <c r="H176" s="63"/>
      <c r="I176" s="63">
        <v>250</v>
      </c>
      <c r="J176" s="63">
        <v>1380</v>
      </c>
      <c r="K176" s="63">
        <v>400</v>
      </c>
      <c r="L176" s="63">
        <f t="shared" si="10"/>
        <v>4090.52</v>
      </c>
      <c r="M176" s="64"/>
      <c r="N176" s="114"/>
    </row>
    <row r="177" spans="1:14" x14ac:dyDescent="0.25">
      <c r="A177" s="62">
        <v>167</v>
      </c>
      <c r="B177" s="61" t="s">
        <v>15</v>
      </c>
      <c r="C177" s="62" t="s">
        <v>186</v>
      </c>
      <c r="D177" s="62" t="s">
        <v>67</v>
      </c>
      <c r="E177" s="63">
        <v>73.59</v>
      </c>
      <c r="F177" s="62">
        <f t="shared" si="9"/>
        <v>28</v>
      </c>
      <c r="G177" s="63">
        <v>2060.52</v>
      </c>
      <c r="H177" s="63"/>
      <c r="I177" s="63">
        <v>250</v>
      </c>
      <c r="J177" s="63">
        <v>1380</v>
      </c>
      <c r="K177" s="63">
        <v>400</v>
      </c>
      <c r="L177" s="63">
        <f t="shared" si="10"/>
        <v>4090.52</v>
      </c>
      <c r="M177" s="64"/>
      <c r="N177" s="114"/>
    </row>
    <row r="178" spans="1:14" x14ac:dyDescent="0.25">
      <c r="A178" s="62">
        <v>168</v>
      </c>
      <c r="B178" s="61" t="s">
        <v>15</v>
      </c>
      <c r="C178" s="62" t="s">
        <v>187</v>
      </c>
      <c r="D178" s="62" t="s">
        <v>67</v>
      </c>
      <c r="E178" s="63">
        <v>73.59</v>
      </c>
      <c r="F178" s="62">
        <f t="shared" si="9"/>
        <v>28</v>
      </c>
      <c r="G178" s="63">
        <v>2060.52</v>
      </c>
      <c r="H178" s="63"/>
      <c r="I178" s="63">
        <v>250</v>
      </c>
      <c r="J178" s="63">
        <v>1380</v>
      </c>
      <c r="K178" s="63">
        <v>400</v>
      </c>
      <c r="L178" s="63">
        <f t="shared" si="10"/>
        <v>4090.52</v>
      </c>
      <c r="M178" s="64"/>
      <c r="N178" s="114"/>
    </row>
    <row r="179" spans="1:14" x14ac:dyDescent="0.25">
      <c r="A179" s="62">
        <v>169</v>
      </c>
      <c r="B179" s="61" t="s">
        <v>15</v>
      </c>
      <c r="C179" s="62" t="s">
        <v>188</v>
      </c>
      <c r="D179" s="62" t="s">
        <v>67</v>
      </c>
      <c r="E179" s="63">
        <v>73.59</v>
      </c>
      <c r="F179" s="62">
        <f t="shared" si="9"/>
        <v>28</v>
      </c>
      <c r="G179" s="63">
        <v>2060.52</v>
      </c>
      <c r="H179" s="63"/>
      <c r="I179" s="63">
        <v>250</v>
      </c>
      <c r="J179" s="63">
        <v>1150</v>
      </c>
      <c r="K179" s="63">
        <v>400</v>
      </c>
      <c r="L179" s="63">
        <f t="shared" si="10"/>
        <v>3860.52</v>
      </c>
      <c r="M179" s="64"/>
      <c r="N179" s="114"/>
    </row>
    <row r="180" spans="1:14" x14ac:dyDescent="0.25">
      <c r="A180" s="62">
        <v>170</v>
      </c>
      <c r="B180" s="61" t="s">
        <v>15</v>
      </c>
      <c r="C180" s="62" t="s">
        <v>189</v>
      </c>
      <c r="D180" s="62" t="s">
        <v>67</v>
      </c>
      <c r="E180" s="63">
        <v>73.59</v>
      </c>
      <c r="F180" s="62">
        <f t="shared" si="9"/>
        <v>28</v>
      </c>
      <c r="G180" s="63">
        <v>2060.52</v>
      </c>
      <c r="H180" s="63"/>
      <c r="I180" s="63">
        <v>250</v>
      </c>
      <c r="J180" s="63">
        <v>1380</v>
      </c>
      <c r="K180" s="63">
        <v>400</v>
      </c>
      <c r="L180" s="63">
        <f t="shared" si="10"/>
        <v>4090.52</v>
      </c>
      <c r="M180" s="64"/>
      <c r="N180" s="114"/>
    </row>
    <row r="181" spans="1:14" ht="30" x14ac:dyDescent="0.25">
      <c r="A181" s="62">
        <v>171</v>
      </c>
      <c r="B181" s="61" t="s">
        <v>15</v>
      </c>
      <c r="C181" s="62" t="s">
        <v>190</v>
      </c>
      <c r="D181" s="62" t="s">
        <v>67</v>
      </c>
      <c r="E181" s="63">
        <v>73.59</v>
      </c>
      <c r="F181" s="62">
        <f t="shared" si="9"/>
        <v>57.999999999999986</v>
      </c>
      <c r="G181" s="63">
        <f>2060.52+2207.7</f>
        <v>4268.2199999999993</v>
      </c>
      <c r="H181" s="63"/>
      <c r="I181" s="63">
        <f>241.94+250</f>
        <v>491.94</v>
      </c>
      <c r="J181" s="63">
        <f>1380+1335.49</f>
        <v>2715.49</v>
      </c>
      <c r="K181" s="63">
        <f>400+387.1</f>
        <v>787.1</v>
      </c>
      <c r="L181" s="63">
        <f t="shared" ref="L181" si="11">SUM(G181:K181)</f>
        <v>8262.7499999999982</v>
      </c>
      <c r="M181" s="62" t="s">
        <v>95</v>
      </c>
      <c r="N181" s="114"/>
    </row>
    <row r="182" spans="1:14" x14ac:dyDescent="0.25">
      <c r="A182" s="62">
        <v>172</v>
      </c>
      <c r="B182" s="61" t="s">
        <v>15</v>
      </c>
      <c r="C182" s="62" t="s">
        <v>191</v>
      </c>
      <c r="D182" s="62" t="s">
        <v>67</v>
      </c>
      <c r="E182" s="63">
        <v>73.59</v>
      </c>
      <c r="F182" s="62">
        <f t="shared" si="9"/>
        <v>28</v>
      </c>
      <c r="G182" s="63">
        <v>2060.52</v>
      </c>
      <c r="H182" s="63"/>
      <c r="I182" s="63">
        <v>250</v>
      </c>
      <c r="J182" s="63">
        <v>1380</v>
      </c>
      <c r="K182" s="63">
        <v>400</v>
      </c>
      <c r="L182" s="63">
        <f t="shared" si="10"/>
        <v>4090.52</v>
      </c>
      <c r="M182" s="64"/>
      <c r="N182" s="114"/>
    </row>
    <row r="183" spans="1:14" x14ac:dyDescent="0.25">
      <c r="A183" s="62">
        <v>173</v>
      </c>
      <c r="B183" s="61" t="s">
        <v>15</v>
      </c>
      <c r="C183" s="62" t="s">
        <v>192</v>
      </c>
      <c r="D183" s="62" t="s">
        <v>67</v>
      </c>
      <c r="E183" s="63">
        <v>73.59</v>
      </c>
      <c r="F183" s="62">
        <f t="shared" si="9"/>
        <v>28</v>
      </c>
      <c r="G183" s="63">
        <v>2060.52</v>
      </c>
      <c r="H183" s="63"/>
      <c r="I183" s="63">
        <v>250</v>
      </c>
      <c r="J183" s="63">
        <v>1380</v>
      </c>
      <c r="K183" s="63">
        <v>400</v>
      </c>
      <c r="L183" s="63">
        <f t="shared" si="10"/>
        <v>4090.52</v>
      </c>
      <c r="M183" s="64"/>
      <c r="N183" s="114"/>
    </row>
    <row r="184" spans="1:14" x14ac:dyDescent="0.25">
      <c r="A184" s="62">
        <v>174</v>
      </c>
      <c r="B184" s="61" t="s">
        <v>15</v>
      </c>
      <c r="C184" s="62" t="s">
        <v>193</v>
      </c>
      <c r="D184" s="62" t="s">
        <v>67</v>
      </c>
      <c r="E184" s="63">
        <v>73.59</v>
      </c>
      <c r="F184" s="62">
        <f t="shared" si="9"/>
        <v>28</v>
      </c>
      <c r="G184" s="63">
        <v>2060.52</v>
      </c>
      <c r="H184" s="63"/>
      <c r="I184" s="63">
        <v>250</v>
      </c>
      <c r="J184" s="63">
        <v>1380</v>
      </c>
      <c r="K184" s="63">
        <v>400</v>
      </c>
      <c r="L184" s="63">
        <f t="shared" si="10"/>
        <v>4090.52</v>
      </c>
      <c r="M184" s="64"/>
      <c r="N184" s="114"/>
    </row>
    <row r="185" spans="1:14" x14ac:dyDescent="0.25">
      <c r="A185" s="62">
        <v>175</v>
      </c>
      <c r="B185" s="61" t="s">
        <v>15</v>
      </c>
      <c r="C185" s="62" t="s">
        <v>194</v>
      </c>
      <c r="D185" s="62" t="s">
        <v>67</v>
      </c>
      <c r="E185" s="63">
        <v>73.59</v>
      </c>
      <c r="F185" s="62">
        <f t="shared" si="9"/>
        <v>28</v>
      </c>
      <c r="G185" s="63">
        <v>2060.52</v>
      </c>
      <c r="H185" s="63"/>
      <c r="I185" s="63">
        <v>250</v>
      </c>
      <c r="J185" s="63">
        <v>1380</v>
      </c>
      <c r="K185" s="63">
        <v>400</v>
      </c>
      <c r="L185" s="63">
        <f t="shared" si="10"/>
        <v>4090.52</v>
      </c>
      <c r="M185" s="64"/>
      <c r="N185" s="114"/>
    </row>
    <row r="186" spans="1:14" x14ac:dyDescent="0.25">
      <c r="A186" s="62">
        <v>176</v>
      </c>
      <c r="B186" s="61" t="s">
        <v>15</v>
      </c>
      <c r="C186" s="62" t="s">
        <v>195</v>
      </c>
      <c r="D186" s="62" t="s">
        <v>67</v>
      </c>
      <c r="E186" s="63">
        <v>73.59</v>
      </c>
      <c r="F186" s="62">
        <f t="shared" si="9"/>
        <v>28</v>
      </c>
      <c r="G186" s="63">
        <v>2060.52</v>
      </c>
      <c r="H186" s="63"/>
      <c r="I186" s="63">
        <v>250</v>
      </c>
      <c r="J186" s="63">
        <v>1380</v>
      </c>
      <c r="K186" s="63">
        <v>400</v>
      </c>
      <c r="L186" s="63">
        <f t="shared" si="10"/>
        <v>4090.52</v>
      </c>
      <c r="M186" s="64"/>
      <c r="N186" s="114"/>
    </row>
    <row r="187" spans="1:14" x14ac:dyDescent="0.25">
      <c r="A187" s="62">
        <v>177</v>
      </c>
      <c r="B187" s="61" t="s">
        <v>15</v>
      </c>
      <c r="C187" s="62" t="s">
        <v>196</v>
      </c>
      <c r="D187" s="62" t="s">
        <v>67</v>
      </c>
      <c r="E187" s="63">
        <v>73.59</v>
      </c>
      <c r="F187" s="62">
        <f t="shared" si="9"/>
        <v>28</v>
      </c>
      <c r="G187" s="63">
        <v>2060.52</v>
      </c>
      <c r="H187" s="63"/>
      <c r="I187" s="63">
        <v>250</v>
      </c>
      <c r="J187" s="63">
        <v>1380</v>
      </c>
      <c r="K187" s="63">
        <v>400</v>
      </c>
      <c r="L187" s="63">
        <f t="shared" si="10"/>
        <v>4090.52</v>
      </c>
      <c r="M187" s="64"/>
      <c r="N187" s="114"/>
    </row>
    <row r="188" spans="1:14" x14ac:dyDescent="0.25">
      <c r="A188" s="62">
        <v>178</v>
      </c>
      <c r="B188" s="61" t="s">
        <v>15</v>
      </c>
      <c r="C188" s="62" t="s">
        <v>197</v>
      </c>
      <c r="D188" s="62" t="s">
        <v>67</v>
      </c>
      <c r="E188" s="63">
        <v>73.59</v>
      </c>
      <c r="F188" s="62">
        <f t="shared" si="9"/>
        <v>28</v>
      </c>
      <c r="G188" s="63">
        <v>2060.52</v>
      </c>
      <c r="H188" s="63"/>
      <c r="I188" s="63">
        <v>250</v>
      </c>
      <c r="J188" s="63">
        <v>1380</v>
      </c>
      <c r="K188" s="63">
        <v>400</v>
      </c>
      <c r="L188" s="63">
        <f t="shared" si="10"/>
        <v>4090.52</v>
      </c>
      <c r="M188" s="64"/>
      <c r="N188" s="114"/>
    </row>
    <row r="189" spans="1:14" x14ac:dyDescent="0.25">
      <c r="A189" s="62">
        <v>179</v>
      </c>
      <c r="B189" s="61" t="s">
        <v>15</v>
      </c>
      <c r="C189" s="62" t="s">
        <v>198</v>
      </c>
      <c r="D189" s="62" t="s">
        <v>67</v>
      </c>
      <c r="E189" s="63">
        <v>73.59</v>
      </c>
      <c r="F189" s="62">
        <f t="shared" si="9"/>
        <v>28</v>
      </c>
      <c r="G189" s="63">
        <v>2060.52</v>
      </c>
      <c r="H189" s="63"/>
      <c r="I189" s="63">
        <v>250</v>
      </c>
      <c r="J189" s="63">
        <v>1380</v>
      </c>
      <c r="K189" s="63">
        <v>400</v>
      </c>
      <c r="L189" s="63">
        <f t="shared" si="10"/>
        <v>4090.52</v>
      </c>
      <c r="M189" s="64"/>
      <c r="N189" s="114"/>
    </row>
    <row r="190" spans="1:14" x14ac:dyDescent="0.25">
      <c r="A190" s="62">
        <v>180</v>
      </c>
      <c r="B190" s="61" t="s">
        <v>15</v>
      </c>
      <c r="C190" s="62" t="s">
        <v>199</v>
      </c>
      <c r="D190" s="62" t="s">
        <v>67</v>
      </c>
      <c r="E190" s="63">
        <v>73.59</v>
      </c>
      <c r="F190" s="62">
        <f t="shared" si="9"/>
        <v>28</v>
      </c>
      <c r="G190" s="63">
        <v>2060.52</v>
      </c>
      <c r="H190" s="63"/>
      <c r="I190" s="63">
        <v>250</v>
      </c>
      <c r="J190" s="63">
        <v>1380</v>
      </c>
      <c r="K190" s="63">
        <v>400</v>
      </c>
      <c r="L190" s="63">
        <f t="shared" si="10"/>
        <v>4090.52</v>
      </c>
      <c r="M190" s="64"/>
      <c r="N190" s="114"/>
    </row>
    <row r="191" spans="1:14" x14ac:dyDescent="0.25">
      <c r="A191" s="62">
        <v>181</v>
      </c>
      <c r="B191" s="61" t="s">
        <v>15</v>
      </c>
      <c r="C191" s="62" t="s">
        <v>200</v>
      </c>
      <c r="D191" s="62" t="s">
        <v>67</v>
      </c>
      <c r="E191" s="63">
        <v>73.59</v>
      </c>
      <c r="F191" s="62">
        <f t="shared" si="9"/>
        <v>28</v>
      </c>
      <c r="G191" s="63">
        <v>2060.52</v>
      </c>
      <c r="H191" s="63"/>
      <c r="I191" s="63">
        <v>250</v>
      </c>
      <c r="J191" s="63">
        <v>1380</v>
      </c>
      <c r="K191" s="63">
        <v>400</v>
      </c>
      <c r="L191" s="63">
        <f t="shared" si="10"/>
        <v>4090.52</v>
      </c>
      <c r="M191" s="64"/>
      <c r="N191" s="114"/>
    </row>
    <row r="192" spans="1:14" x14ac:dyDescent="0.25">
      <c r="A192" s="62">
        <v>182</v>
      </c>
      <c r="B192" s="61" t="s">
        <v>15</v>
      </c>
      <c r="C192" s="62" t="s">
        <v>201</v>
      </c>
      <c r="D192" s="62" t="s">
        <v>67</v>
      </c>
      <c r="E192" s="63">
        <v>73.59</v>
      </c>
      <c r="F192" s="62">
        <f t="shared" si="9"/>
        <v>28</v>
      </c>
      <c r="G192" s="63">
        <v>2060.52</v>
      </c>
      <c r="H192" s="63"/>
      <c r="I192" s="63">
        <v>250</v>
      </c>
      <c r="J192" s="63">
        <v>1380</v>
      </c>
      <c r="K192" s="63">
        <v>400</v>
      </c>
      <c r="L192" s="63">
        <f t="shared" si="10"/>
        <v>4090.52</v>
      </c>
      <c r="M192" s="64"/>
      <c r="N192" s="114"/>
    </row>
    <row r="193" spans="1:14" x14ac:dyDescent="0.25">
      <c r="A193" s="62">
        <v>183</v>
      </c>
      <c r="B193" s="61" t="s">
        <v>15</v>
      </c>
      <c r="C193" s="62" t="s">
        <v>202</v>
      </c>
      <c r="D193" s="62" t="s">
        <v>67</v>
      </c>
      <c r="E193" s="63">
        <v>73.59</v>
      </c>
      <c r="F193" s="62">
        <f t="shared" si="9"/>
        <v>28</v>
      </c>
      <c r="G193" s="63">
        <v>2060.52</v>
      </c>
      <c r="H193" s="63"/>
      <c r="I193" s="63">
        <v>250</v>
      </c>
      <c r="J193" s="63">
        <v>1150</v>
      </c>
      <c r="K193" s="63">
        <v>400</v>
      </c>
      <c r="L193" s="63">
        <f t="shared" si="10"/>
        <v>3860.52</v>
      </c>
      <c r="M193" s="64"/>
      <c r="N193" s="114"/>
    </row>
    <row r="194" spans="1:14" x14ac:dyDescent="0.25">
      <c r="A194" s="62">
        <v>184</v>
      </c>
      <c r="B194" s="61" t="s">
        <v>15</v>
      </c>
      <c r="C194" s="62" t="s">
        <v>203</v>
      </c>
      <c r="D194" s="62" t="s">
        <v>67</v>
      </c>
      <c r="E194" s="63">
        <v>73.59</v>
      </c>
      <c r="F194" s="62">
        <f t="shared" si="9"/>
        <v>28</v>
      </c>
      <c r="G194" s="63">
        <v>2060.52</v>
      </c>
      <c r="H194" s="63"/>
      <c r="I194" s="63">
        <v>250</v>
      </c>
      <c r="J194" s="63">
        <v>1380</v>
      </c>
      <c r="K194" s="63">
        <v>400</v>
      </c>
      <c r="L194" s="63">
        <f t="shared" si="10"/>
        <v>4090.52</v>
      </c>
      <c r="M194" s="64"/>
      <c r="N194" s="114"/>
    </row>
    <row r="195" spans="1:14" x14ac:dyDescent="0.25">
      <c r="A195" s="62">
        <v>185</v>
      </c>
      <c r="B195" s="61" t="s">
        <v>15</v>
      </c>
      <c r="C195" s="62" t="s">
        <v>204</v>
      </c>
      <c r="D195" s="62" t="s">
        <v>67</v>
      </c>
      <c r="E195" s="63">
        <v>73.59</v>
      </c>
      <c r="F195" s="62">
        <f t="shared" si="9"/>
        <v>28</v>
      </c>
      <c r="G195" s="63">
        <v>2060.52</v>
      </c>
      <c r="H195" s="63"/>
      <c r="I195" s="63">
        <v>250</v>
      </c>
      <c r="J195" s="63">
        <v>1380</v>
      </c>
      <c r="K195" s="63">
        <v>400</v>
      </c>
      <c r="L195" s="63">
        <f t="shared" si="10"/>
        <v>4090.52</v>
      </c>
      <c r="M195" s="64"/>
      <c r="N195" s="114"/>
    </row>
    <row r="196" spans="1:14" x14ac:dyDescent="0.25">
      <c r="A196" s="62">
        <v>186</v>
      </c>
      <c r="B196" s="61" t="s">
        <v>15</v>
      </c>
      <c r="C196" s="62" t="s">
        <v>205</v>
      </c>
      <c r="D196" s="62" t="s">
        <v>67</v>
      </c>
      <c r="E196" s="63">
        <v>73.59</v>
      </c>
      <c r="F196" s="62">
        <f t="shared" si="9"/>
        <v>28</v>
      </c>
      <c r="G196" s="63">
        <v>2060.52</v>
      </c>
      <c r="H196" s="63"/>
      <c r="I196" s="63">
        <v>250</v>
      </c>
      <c r="J196" s="63">
        <v>1380</v>
      </c>
      <c r="K196" s="63">
        <v>400</v>
      </c>
      <c r="L196" s="63">
        <f t="shared" si="10"/>
        <v>4090.52</v>
      </c>
      <c r="M196" s="64"/>
      <c r="N196" s="114"/>
    </row>
    <row r="197" spans="1:14" x14ac:dyDescent="0.25">
      <c r="A197" s="62">
        <v>187</v>
      </c>
      <c r="B197" s="61" t="s">
        <v>15</v>
      </c>
      <c r="C197" s="62" t="s">
        <v>206</v>
      </c>
      <c r="D197" s="62" t="s">
        <v>67</v>
      </c>
      <c r="E197" s="63">
        <v>73.59</v>
      </c>
      <c r="F197" s="62">
        <f t="shared" si="9"/>
        <v>28</v>
      </c>
      <c r="G197" s="63">
        <v>2060.52</v>
      </c>
      <c r="H197" s="63"/>
      <c r="I197" s="63">
        <v>250</v>
      </c>
      <c r="J197" s="63">
        <v>1380</v>
      </c>
      <c r="K197" s="63">
        <v>400</v>
      </c>
      <c r="L197" s="63">
        <f t="shared" si="10"/>
        <v>4090.52</v>
      </c>
      <c r="M197" s="64"/>
      <c r="N197" s="114"/>
    </row>
    <row r="198" spans="1:14" x14ac:dyDescent="0.25">
      <c r="A198" s="62">
        <v>188</v>
      </c>
      <c r="B198" s="61" t="s">
        <v>15</v>
      </c>
      <c r="C198" s="62" t="s">
        <v>207</v>
      </c>
      <c r="D198" s="62" t="s">
        <v>67</v>
      </c>
      <c r="E198" s="63">
        <v>73.59</v>
      </c>
      <c r="F198" s="62">
        <f t="shared" si="9"/>
        <v>28</v>
      </c>
      <c r="G198" s="63">
        <v>2060.52</v>
      </c>
      <c r="H198" s="63"/>
      <c r="I198" s="63">
        <v>250</v>
      </c>
      <c r="J198" s="63">
        <v>1380</v>
      </c>
      <c r="K198" s="63">
        <v>400</v>
      </c>
      <c r="L198" s="63">
        <f t="shared" si="10"/>
        <v>4090.52</v>
      </c>
      <c r="M198" s="64"/>
      <c r="N198" s="114"/>
    </row>
    <row r="199" spans="1:14" x14ac:dyDescent="0.25">
      <c r="A199" s="62">
        <v>189</v>
      </c>
      <c r="B199" s="61" t="s">
        <v>15</v>
      </c>
      <c r="C199" s="62" t="s">
        <v>208</v>
      </c>
      <c r="D199" s="62" t="s">
        <v>67</v>
      </c>
      <c r="E199" s="63">
        <v>73.59</v>
      </c>
      <c r="F199" s="62">
        <f t="shared" si="9"/>
        <v>28</v>
      </c>
      <c r="G199" s="63">
        <v>2060.52</v>
      </c>
      <c r="H199" s="63"/>
      <c r="I199" s="63">
        <v>250</v>
      </c>
      <c r="J199" s="63">
        <v>1150</v>
      </c>
      <c r="K199" s="63">
        <v>400</v>
      </c>
      <c r="L199" s="63">
        <f t="shared" si="10"/>
        <v>3860.52</v>
      </c>
      <c r="M199" s="64"/>
      <c r="N199" s="114"/>
    </row>
    <row r="200" spans="1:14" x14ac:dyDescent="0.25">
      <c r="A200" s="62">
        <v>190</v>
      </c>
      <c r="B200" s="61" t="s">
        <v>15</v>
      </c>
      <c r="C200" s="62" t="s">
        <v>209</v>
      </c>
      <c r="D200" s="62" t="s">
        <v>67</v>
      </c>
      <c r="E200" s="63">
        <v>73.59</v>
      </c>
      <c r="F200" s="62">
        <f t="shared" si="9"/>
        <v>28</v>
      </c>
      <c r="G200" s="63">
        <v>2060.52</v>
      </c>
      <c r="H200" s="63"/>
      <c r="I200" s="63">
        <v>250</v>
      </c>
      <c r="J200" s="63">
        <v>1380</v>
      </c>
      <c r="K200" s="63">
        <v>400</v>
      </c>
      <c r="L200" s="63">
        <f t="shared" si="10"/>
        <v>4090.52</v>
      </c>
      <c r="M200" s="64"/>
      <c r="N200" s="114"/>
    </row>
    <row r="201" spans="1:14" x14ac:dyDescent="0.25">
      <c r="A201" s="62">
        <v>191</v>
      </c>
      <c r="B201" s="61" t="s">
        <v>15</v>
      </c>
      <c r="C201" s="62" t="s">
        <v>210</v>
      </c>
      <c r="D201" s="62" t="s">
        <v>67</v>
      </c>
      <c r="E201" s="63">
        <v>73.59</v>
      </c>
      <c r="F201" s="62">
        <f t="shared" si="9"/>
        <v>28</v>
      </c>
      <c r="G201" s="63">
        <v>2060.52</v>
      </c>
      <c r="H201" s="63"/>
      <c r="I201" s="63">
        <v>250</v>
      </c>
      <c r="J201" s="63">
        <v>1380</v>
      </c>
      <c r="K201" s="63">
        <v>400</v>
      </c>
      <c r="L201" s="63">
        <f t="shared" si="10"/>
        <v>4090.52</v>
      </c>
      <c r="M201" s="64"/>
      <c r="N201" s="114"/>
    </row>
    <row r="202" spans="1:14" x14ac:dyDescent="0.25">
      <c r="A202" s="62">
        <v>192</v>
      </c>
      <c r="B202" s="61" t="s">
        <v>15</v>
      </c>
      <c r="C202" s="62" t="s">
        <v>211</v>
      </c>
      <c r="D202" s="62" t="s">
        <v>67</v>
      </c>
      <c r="E202" s="63">
        <v>73.59</v>
      </c>
      <c r="F202" s="62">
        <f t="shared" si="9"/>
        <v>28</v>
      </c>
      <c r="G202" s="63">
        <v>2060.52</v>
      </c>
      <c r="H202" s="63"/>
      <c r="I202" s="63">
        <v>250</v>
      </c>
      <c r="J202" s="63">
        <v>1380</v>
      </c>
      <c r="K202" s="63">
        <v>400</v>
      </c>
      <c r="L202" s="63">
        <f t="shared" si="10"/>
        <v>4090.52</v>
      </c>
      <c r="M202" s="64"/>
      <c r="N202" s="114"/>
    </row>
    <row r="203" spans="1:14" x14ac:dyDescent="0.25">
      <c r="A203" s="62">
        <v>193</v>
      </c>
      <c r="B203" s="61" t="s">
        <v>15</v>
      </c>
      <c r="C203" s="62" t="s">
        <v>212</v>
      </c>
      <c r="D203" s="62" t="s">
        <v>67</v>
      </c>
      <c r="E203" s="63">
        <v>73.59</v>
      </c>
      <c r="F203" s="62">
        <f t="shared" si="9"/>
        <v>28</v>
      </c>
      <c r="G203" s="63">
        <v>2060.52</v>
      </c>
      <c r="H203" s="63"/>
      <c r="I203" s="63">
        <v>250</v>
      </c>
      <c r="J203" s="63">
        <v>1380</v>
      </c>
      <c r="K203" s="63">
        <v>400</v>
      </c>
      <c r="L203" s="63">
        <f t="shared" si="10"/>
        <v>4090.52</v>
      </c>
      <c r="M203" s="64"/>
      <c r="N203" s="114"/>
    </row>
    <row r="204" spans="1:14" x14ac:dyDescent="0.25">
      <c r="A204" s="62">
        <v>194</v>
      </c>
      <c r="B204" s="61" t="s">
        <v>15</v>
      </c>
      <c r="C204" s="62" t="s">
        <v>213</v>
      </c>
      <c r="D204" s="62" t="s">
        <v>67</v>
      </c>
      <c r="E204" s="63">
        <v>73.59</v>
      </c>
      <c r="F204" s="62">
        <f t="shared" ref="F204:F267" si="12">G204/E204</f>
        <v>28</v>
      </c>
      <c r="G204" s="63">
        <v>2060.52</v>
      </c>
      <c r="H204" s="63"/>
      <c r="I204" s="63">
        <v>250</v>
      </c>
      <c r="J204" s="63">
        <v>1150</v>
      </c>
      <c r="K204" s="63">
        <v>400</v>
      </c>
      <c r="L204" s="63">
        <f t="shared" si="10"/>
        <v>3860.52</v>
      </c>
      <c r="M204" s="64"/>
      <c r="N204" s="114"/>
    </row>
    <row r="205" spans="1:14" x14ac:dyDescent="0.25">
      <c r="A205" s="62">
        <v>195</v>
      </c>
      <c r="B205" s="61" t="s">
        <v>15</v>
      </c>
      <c r="C205" s="62" t="s">
        <v>214</v>
      </c>
      <c r="D205" s="62" t="s">
        <v>67</v>
      </c>
      <c r="E205" s="63">
        <v>73.59</v>
      </c>
      <c r="F205" s="62">
        <f t="shared" si="12"/>
        <v>28</v>
      </c>
      <c r="G205" s="63">
        <v>2060.52</v>
      </c>
      <c r="H205" s="63"/>
      <c r="I205" s="63">
        <v>250</v>
      </c>
      <c r="J205" s="63">
        <v>1380</v>
      </c>
      <c r="K205" s="63">
        <v>400</v>
      </c>
      <c r="L205" s="63">
        <f t="shared" si="10"/>
        <v>4090.52</v>
      </c>
      <c r="M205" s="64"/>
      <c r="N205" s="114"/>
    </row>
    <row r="206" spans="1:14" x14ac:dyDescent="0.25">
      <c r="A206" s="62">
        <v>196</v>
      </c>
      <c r="B206" s="61" t="s">
        <v>15</v>
      </c>
      <c r="C206" s="62" t="s">
        <v>215</v>
      </c>
      <c r="D206" s="62" t="s">
        <v>67</v>
      </c>
      <c r="E206" s="63">
        <v>73.59</v>
      </c>
      <c r="F206" s="62">
        <f t="shared" si="12"/>
        <v>28</v>
      </c>
      <c r="G206" s="63">
        <v>2060.52</v>
      </c>
      <c r="H206" s="63"/>
      <c r="I206" s="63">
        <v>250</v>
      </c>
      <c r="J206" s="63">
        <v>1380</v>
      </c>
      <c r="K206" s="63">
        <v>400</v>
      </c>
      <c r="L206" s="63">
        <f t="shared" si="10"/>
        <v>4090.52</v>
      </c>
      <c r="M206" s="64"/>
      <c r="N206" s="114"/>
    </row>
    <row r="207" spans="1:14" x14ac:dyDescent="0.25">
      <c r="A207" s="62">
        <v>197</v>
      </c>
      <c r="B207" s="61" t="s">
        <v>15</v>
      </c>
      <c r="C207" s="62" t="s">
        <v>216</v>
      </c>
      <c r="D207" s="62" t="s">
        <v>67</v>
      </c>
      <c r="E207" s="63">
        <v>73.59</v>
      </c>
      <c r="F207" s="62">
        <f t="shared" si="12"/>
        <v>28</v>
      </c>
      <c r="G207" s="63">
        <v>2060.52</v>
      </c>
      <c r="H207" s="63"/>
      <c r="I207" s="63">
        <v>250</v>
      </c>
      <c r="J207" s="63">
        <v>1380</v>
      </c>
      <c r="K207" s="63">
        <v>400</v>
      </c>
      <c r="L207" s="63">
        <f t="shared" si="10"/>
        <v>4090.52</v>
      </c>
      <c r="M207" s="64"/>
      <c r="N207" s="114"/>
    </row>
    <row r="208" spans="1:14" x14ac:dyDescent="0.25">
      <c r="A208" s="62">
        <v>198</v>
      </c>
      <c r="B208" s="61" t="s">
        <v>15</v>
      </c>
      <c r="C208" s="62" t="s">
        <v>217</v>
      </c>
      <c r="D208" s="62" t="s">
        <v>67</v>
      </c>
      <c r="E208" s="63">
        <v>73.59</v>
      </c>
      <c r="F208" s="62">
        <f t="shared" si="12"/>
        <v>28</v>
      </c>
      <c r="G208" s="63">
        <v>2060.52</v>
      </c>
      <c r="H208" s="63"/>
      <c r="I208" s="63">
        <v>250</v>
      </c>
      <c r="J208" s="63">
        <v>1380</v>
      </c>
      <c r="K208" s="63">
        <v>400</v>
      </c>
      <c r="L208" s="63">
        <f t="shared" si="10"/>
        <v>4090.52</v>
      </c>
      <c r="M208" s="64"/>
      <c r="N208" s="114"/>
    </row>
    <row r="209" spans="1:14" ht="30" x14ac:dyDescent="0.25">
      <c r="A209" s="62">
        <v>199</v>
      </c>
      <c r="B209" s="61" t="s">
        <v>15</v>
      </c>
      <c r="C209" s="62" t="s">
        <v>218</v>
      </c>
      <c r="D209" s="62" t="s">
        <v>67</v>
      </c>
      <c r="E209" s="63">
        <v>73.59</v>
      </c>
      <c r="F209" s="62">
        <f t="shared" si="12"/>
        <v>57.999999999999986</v>
      </c>
      <c r="G209" s="63">
        <f>2060.52+2207.7</f>
        <v>4268.2199999999993</v>
      </c>
      <c r="H209" s="63"/>
      <c r="I209" s="63">
        <f>241.94+250</f>
        <v>491.94</v>
      </c>
      <c r="J209" s="63">
        <f>1380+1335.49</f>
        <v>2715.49</v>
      </c>
      <c r="K209" s="63">
        <f>400+387.1</f>
        <v>787.1</v>
      </c>
      <c r="L209" s="63">
        <f t="shared" ref="L209" si="13">SUM(G209:K209)</f>
        <v>8262.7499999999982</v>
      </c>
      <c r="M209" s="62" t="s">
        <v>95</v>
      </c>
      <c r="N209" s="114"/>
    </row>
    <row r="210" spans="1:14" x14ac:dyDescent="0.25">
      <c r="A210" s="62">
        <v>200</v>
      </c>
      <c r="B210" s="61" t="s">
        <v>15</v>
      </c>
      <c r="C210" s="62" t="s">
        <v>219</v>
      </c>
      <c r="D210" s="62" t="s">
        <v>67</v>
      </c>
      <c r="E210" s="63">
        <v>73.59</v>
      </c>
      <c r="F210" s="62">
        <f t="shared" si="12"/>
        <v>28</v>
      </c>
      <c r="G210" s="63">
        <v>2060.52</v>
      </c>
      <c r="H210" s="63"/>
      <c r="I210" s="63">
        <v>250</v>
      </c>
      <c r="J210" s="63">
        <v>1150</v>
      </c>
      <c r="K210" s="63">
        <v>400</v>
      </c>
      <c r="L210" s="63">
        <f t="shared" si="10"/>
        <v>3860.52</v>
      </c>
      <c r="M210" s="64"/>
      <c r="N210" s="114"/>
    </row>
    <row r="211" spans="1:14" x14ac:dyDescent="0.25">
      <c r="A211" s="62">
        <v>201</v>
      </c>
      <c r="B211" s="61" t="s">
        <v>15</v>
      </c>
      <c r="C211" s="62" t="s">
        <v>220</v>
      </c>
      <c r="D211" s="62" t="s">
        <v>67</v>
      </c>
      <c r="E211" s="63">
        <v>73.59</v>
      </c>
      <c r="F211" s="62">
        <f t="shared" si="12"/>
        <v>28</v>
      </c>
      <c r="G211" s="63">
        <v>2060.52</v>
      </c>
      <c r="H211" s="63"/>
      <c r="I211" s="63">
        <v>250</v>
      </c>
      <c r="J211" s="63">
        <v>1380</v>
      </c>
      <c r="K211" s="63">
        <v>400</v>
      </c>
      <c r="L211" s="63">
        <f t="shared" si="10"/>
        <v>4090.52</v>
      </c>
      <c r="M211" s="64"/>
      <c r="N211" s="114"/>
    </row>
    <row r="212" spans="1:14" x14ac:dyDescent="0.25">
      <c r="A212" s="62">
        <v>202</v>
      </c>
      <c r="B212" s="61" t="s">
        <v>15</v>
      </c>
      <c r="C212" s="62" t="s">
        <v>221</v>
      </c>
      <c r="D212" s="62" t="s">
        <v>67</v>
      </c>
      <c r="E212" s="63">
        <v>73.59</v>
      </c>
      <c r="F212" s="62">
        <f t="shared" si="12"/>
        <v>28</v>
      </c>
      <c r="G212" s="63">
        <v>2060.52</v>
      </c>
      <c r="H212" s="63"/>
      <c r="I212" s="63">
        <v>250</v>
      </c>
      <c r="J212" s="63">
        <v>1150</v>
      </c>
      <c r="K212" s="63">
        <v>400</v>
      </c>
      <c r="L212" s="63">
        <f t="shared" si="10"/>
        <v>3860.52</v>
      </c>
      <c r="M212" s="64"/>
      <c r="N212" s="114"/>
    </row>
    <row r="213" spans="1:14" x14ac:dyDescent="0.25">
      <c r="A213" s="62">
        <v>203</v>
      </c>
      <c r="B213" s="61" t="s">
        <v>15</v>
      </c>
      <c r="C213" s="62" t="s">
        <v>222</v>
      </c>
      <c r="D213" s="62" t="s">
        <v>67</v>
      </c>
      <c r="E213" s="63">
        <v>73.59</v>
      </c>
      <c r="F213" s="62">
        <f t="shared" si="12"/>
        <v>28</v>
      </c>
      <c r="G213" s="63">
        <v>2060.52</v>
      </c>
      <c r="H213" s="63"/>
      <c r="I213" s="63">
        <v>250</v>
      </c>
      <c r="J213" s="63">
        <v>1380</v>
      </c>
      <c r="K213" s="63">
        <v>400</v>
      </c>
      <c r="L213" s="63">
        <f t="shared" si="10"/>
        <v>4090.52</v>
      </c>
      <c r="M213" s="64"/>
      <c r="N213" s="114"/>
    </row>
    <row r="214" spans="1:14" x14ac:dyDescent="0.25">
      <c r="A214" s="62">
        <v>204</v>
      </c>
      <c r="B214" s="61" t="s">
        <v>15</v>
      </c>
      <c r="C214" s="62" t="s">
        <v>223</v>
      </c>
      <c r="D214" s="62" t="s">
        <v>67</v>
      </c>
      <c r="E214" s="63">
        <v>73.59</v>
      </c>
      <c r="F214" s="62">
        <f t="shared" si="12"/>
        <v>28</v>
      </c>
      <c r="G214" s="63">
        <v>2060.52</v>
      </c>
      <c r="H214" s="63"/>
      <c r="I214" s="63">
        <v>250</v>
      </c>
      <c r="J214" s="63">
        <v>1380</v>
      </c>
      <c r="K214" s="63">
        <v>400</v>
      </c>
      <c r="L214" s="63">
        <f t="shared" si="10"/>
        <v>4090.52</v>
      </c>
      <c r="M214" s="64"/>
      <c r="N214" s="114"/>
    </row>
    <row r="215" spans="1:14" x14ac:dyDescent="0.25">
      <c r="A215" s="62">
        <v>205</v>
      </c>
      <c r="B215" s="61" t="s">
        <v>15</v>
      </c>
      <c r="C215" s="62" t="s">
        <v>224</v>
      </c>
      <c r="D215" s="62" t="s">
        <v>67</v>
      </c>
      <c r="E215" s="63">
        <v>73.59</v>
      </c>
      <c r="F215" s="62">
        <f t="shared" si="12"/>
        <v>28</v>
      </c>
      <c r="G215" s="63">
        <v>2060.52</v>
      </c>
      <c r="H215" s="63"/>
      <c r="I215" s="63">
        <v>250</v>
      </c>
      <c r="J215" s="63">
        <v>1380</v>
      </c>
      <c r="K215" s="63">
        <v>400</v>
      </c>
      <c r="L215" s="63">
        <f t="shared" si="10"/>
        <v>4090.52</v>
      </c>
      <c r="M215" s="64"/>
      <c r="N215" s="114"/>
    </row>
    <row r="216" spans="1:14" x14ac:dyDescent="0.25">
      <c r="A216" s="62">
        <v>206</v>
      </c>
      <c r="B216" s="61" t="s">
        <v>15</v>
      </c>
      <c r="C216" s="62" t="s">
        <v>225</v>
      </c>
      <c r="D216" s="62" t="s">
        <v>67</v>
      </c>
      <c r="E216" s="63">
        <v>73.59</v>
      </c>
      <c r="F216" s="62">
        <f t="shared" si="12"/>
        <v>28</v>
      </c>
      <c r="G216" s="63">
        <v>2060.52</v>
      </c>
      <c r="H216" s="63"/>
      <c r="I216" s="63">
        <v>250</v>
      </c>
      <c r="J216" s="63">
        <v>1380</v>
      </c>
      <c r="K216" s="63">
        <v>400</v>
      </c>
      <c r="L216" s="63">
        <f t="shared" si="10"/>
        <v>4090.52</v>
      </c>
      <c r="M216" s="64"/>
      <c r="N216" s="114"/>
    </row>
    <row r="217" spans="1:14" x14ac:dyDescent="0.25">
      <c r="A217" s="62">
        <v>207</v>
      </c>
      <c r="B217" s="61" t="s">
        <v>15</v>
      </c>
      <c r="C217" s="62" t="s">
        <v>226</v>
      </c>
      <c r="D217" s="62" t="s">
        <v>67</v>
      </c>
      <c r="E217" s="63">
        <v>73.59</v>
      </c>
      <c r="F217" s="62">
        <f t="shared" si="12"/>
        <v>28</v>
      </c>
      <c r="G217" s="63">
        <v>2060.52</v>
      </c>
      <c r="H217" s="63"/>
      <c r="I217" s="63">
        <v>250</v>
      </c>
      <c r="J217" s="63">
        <v>1380</v>
      </c>
      <c r="K217" s="63">
        <v>400</v>
      </c>
      <c r="L217" s="63">
        <f t="shared" si="10"/>
        <v>4090.52</v>
      </c>
      <c r="M217" s="64"/>
      <c r="N217" s="114"/>
    </row>
    <row r="218" spans="1:14" x14ac:dyDescent="0.25">
      <c r="A218" s="62">
        <v>208</v>
      </c>
      <c r="B218" s="61" t="s">
        <v>15</v>
      </c>
      <c r="C218" s="62" t="s">
        <v>227</v>
      </c>
      <c r="D218" s="62" t="s">
        <v>67</v>
      </c>
      <c r="E218" s="63">
        <v>73.59</v>
      </c>
      <c r="F218" s="62">
        <f t="shared" si="12"/>
        <v>28</v>
      </c>
      <c r="G218" s="63">
        <v>2060.52</v>
      </c>
      <c r="H218" s="63"/>
      <c r="I218" s="63">
        <v>250</v>
      </c>
      <c r="J218" s="63">
        <v>1380</v>
      </c>
      <c r="K218" s="63">
        <v>400</v>
      </c>
      <c r="L218" s="63">
        <f t="shared" si="10"/>
        <v>4090.52</v>
      </c>
      <c r="M218" s="64"/>
      <c r="N218" s="114"/>
    </row>
    <row r="219" spans="1:14" x14ac:dyDescent="0.25">
      <c r="A219" s="62">
        <v>209</v>
      </c>
      <c r="B219" s="61" t="s">
        <v>15</v>
      </c>
      <c r="C219" s="62" t="s">
        <v>228</v>
      </c>
      <c r="D219" s="62" t="s">
        <v>67</v>
      </c>
      <c r="E219" s="63">
        <v>73.59</v>
      </c>
      <c r="F219" s="62">
        <f t="shared" si="12"/>
        <v>28</v>
      </c>
      <c r="G219" s="63">
        <v>2060.52</v>
      </c>
      <c r="H219" s="63"/>
      <c r="I219" s="63">
        <v>250</v>
      </c>
      <c r="J219" s="63">
        <v>1380</v>
      </c>
      <c r="K219" s="63">
        <v>400</v>
      </c>
      <c r="L219" s="63">
        <f t="shared" si="10"/>
        <v>4090.52</v>
      </c>
      <c r="M219" s="64"/>
      <c r="N219" s="114"/>
    </row>
    <row r="220" spans="1:14" x14ac:dyDescent="0.25">
      <c r="A220" s="62">
        <v>210</v>
      </c>
      <c r="B220" s="61" t="s">
        <v>15</v>
      </c>
      <c r="C220" s="62" t="s">
        <v>229</v>
      </c>
      <c r="D220" s="62" t="s">
        <v>67</v>
      </c>
      <c r="E220" s="63">
        <v>73.59</v>
      </c>
      <c r="F220" s="62">
        <f t="shared" si="12"/>
        <v>28</v>
      </c>
      <c r="G220" s="63">
        <v>2060.52</v>
      </c>
      <c r="H220" s="63"/>
      <c r="I220" s="63">
        <v>250</v>
      </c>
      <c r="J220" s="63">
        <v>1380</v>
      </c>
      <c r="K220" s="63">
        <v>400</v>
      </c>
      <c r="L220" s="63">
        <f t="shared" si="10"/>
        <v>4090.52</v>
      </c>
      <c r="M220" s="64"/>
      <c r="N220" s="114"/>
    </row>
    <row r="221" spans="1:14" x14ac:dyDescent="0.25">
      <c r="A221" s="62">
        <v>211</v>
      </c>
      <c r="B221" s="61" t="s">
        <v>15</v>
      </c>
      <c r="C221" s="62" t="s">
        <v>230</v>
      </c>
      <c r="D221" s="62" t="s">
        <v>67</v>
      </c>
      <c r="E221" s="63">
        <v>73.59</v>
      </c>
      <c r="F221" s="62">
        <f t="shared" si="12"/>
        <v>28</v>
      </c>
      <c r="G221" s="63">
        <v>2060.52</v>
      </c>
      <c r="H221" s="63"/>
      <c r="I221" s="63">
        <v>250</v>
      </c>
      <c r="J221" s="63">
        <v>1380</v>
      </c>
      <c r="K221" s="63">
        <v>400</v>
      </c>
      <c r="L221" s="63">
        <f t="shared" si="10"/>
        <v>4090.52</v>
      </c>
      <c r="M221" s="64"/>
      <c r="N221" s="114"/>
    </row>
    <row r="222" spans="1:14" x14ac:dyDescent="0.25">
      <c r="A222" s="62">
        <v>212</v>
      </c>
      <c r="B222" s="61" t="s">
        <v>15</v>
      </c>
      <c r="C222" s="62" t="s">
        <v>231</v>
      </c>
      <c r="D222" s="62" t="s">
        <v>67</v>
      </c>
      <c r="E222" s="63">
        <v>73.59</v>
      </c>
      <c r="F222" s="62">
        <f t="shared" si="12"/>
        <v>28</v>
      </c>
      <c r="G222" s="63">
        <v>2060.52</v>
      </c>
      <c r="H222" s="63"/>
      <c r="I222" s="63">
        <v>250</v>
      </c>
      <c r="J222" s="63">
        <v>1380</v>
      </c>
      <c r="K222" s="63">
        <v>400</v>
      </c>
      <c r="L222" s="63">
        <f t="shared" si="10"/>
        <v>4090.52</v>
      </c>
      <c r="M222" s="64"/>
      <c r="N222" s="114"/>
    </row>
    <row r="223" spans="1:14" x14ac:dyDescent="0.25">
      <c r="A223" s="62">
        <v>213</v>
      </c>
      <c r="B223" s="61" t="s">
        <v>15</v>
      </c>
      <c r="C223" s="62" t="s">
        <v>232</v>
      </c>
      <c r="D223" s="62" t="s">
        <v>67</v>
      </c>
      <c r="E223" s="63">
        <v>73.59</v>
      </c>
      <c r="F223" s="62">
        <f t="shared" si="12"/>
        <v>28</v>
      </c>
      <c r="G223" s="63">
        <v>2060.52</v>
      </c>
      <c r="H223" s="63"/>
      <c r="I223" s="63">
        <v>250</v>
      </c>
      <c r="J223" s="63">
        <v>1380</v>
      </c>
      <c r="K223" s="63">
        <v>400</v>
      </c>
      <c r="L223" s="63">
        <f t="shared" si="10"/>
        <v>4090.52</v>
      </c>
      <c r="M223" s="64"/>
      <c r="N223" s="114"/>
    </row>
    <row r="224" spans="1:14" x14ac:dyDescent="0.25">
      <c r="A224" s="62">
        <v>214</v>
      </c>
      <c r="B224" s="61" t="s">
        <v>15</v>
      </c>
      <c r="C224" s="62" t="s">
        <v>233</v>
      </c>
      <c r="D224" s="62" t="s">
        <v>67</v>
      </c>
      <c r="E224" s="63">
        <v>73.59</v>
      </c>
      <c r="F224" s="62">
        <f t="shared" si="12"/>
        <v>28</v>
      </c>
      <c r="G224" s="63">
        <v>2060.52</v>
      </c>
      <c r="H224" s="63"/>
      <c r="I224" s="63">
        <v>250</v>
      </c>
      <c r="J224" s="63">
        <v>1380</v>
      </c>
      <c r="K224" s="63">
        <v>400</v>
      </c>
      <c r="L224" s="63">
        <f t="shared" si="10"/>
        <v>4090.52</v>
      </c>
      <c r="M224" s="64"/>
      <c r="N224" s="114"/>
    </row>
    <row r="225" spans="1:14" x14ac:dyDescent="0.25">
      <c r="A225" s="62">
        <v>215</v>
      </c>
      <c r="B225" s="61" t="s">
        <v>15</v>
      </c>
      <c r="C225" s="62" t="s">
        <v>234</v>
      </c>
      <c r="D225" s="62" t="s">
        <v>67</v>
      </c>
      <c r="E225" s="63">
        <v>73.59</v>
      </c>
      <c r="F225" s="62">
        <f t="shared" si="12"/>
        <v>28</v>
      </c>
      <c r="G225" s="63">
        <v>2060.52</v>
      </c>
      <c r="H225" s="63"/>
      <c r="I225" s="63">
        <v>250</v>
      </c>
      <c r="J225" s="63">
        <v>1380</v>
      </c>
      <c r="K225" s="63">
        <v>400</v>
      </c>
      <c r="L225" s="63">
        <f t="shared" si="10"/>
        <v>4090.52</v>
      </c>
      <c r="M225" s="64"/>
      <c r="N225" s="114"/>
    </row>
    <row r="226" spans="1:14" ht="30" x14ac:dyDescent="0.25">
      <c r="A226" s="62">
        <v>216</v>
      </c>
      <c r="B226" s="61" t="s">
        <v>15</v>
      </c>
      <c r="C226" s="62" t="s">
        <v>235</v>
      </c>
      <c r="D226" s="62" t="s">
        <v>67</v>
      </c>
      <c r="E226" s="63">
        <v>73.59</v>
      </c>
      <c r="F226" s="62">
        <f t="shared" si="12"/>
        <v>57.999999999999986</v>
      </c>
      <c r="G226" s="63">
        <f>2060.52+2207.7</f>
        <v>4268.2199999999993</v>
      </c>
      <c r="H226" s="63"/>
      <c r="I226" s="63">
        <f>241.94+250</f>
        <v>491.94</v>
      </c>
      <c r="J226" s="63">
        <f>1380+1335.49</f>
        <v>2715.49</v>
      </c>
      <c r="K226" s="63">
        <f>400+387.1</f>
        <v>787.1</v>
      </c>
      <c r="L226" s="63">
        <f t="shared" si="10"/>
        <v>8262.7499999999982</v>
      </c>
      <c r="M226" s="62" t="s">
        <v>95</v>
      </c>
      <c r="N226" s="114"/>
    </row>
    <row r="227" spans="1:14" x14ac:dyDescent="0.25">
      <c r="A227" s="62">
        <v>217</v>
      </c>
      <c r="B227" s="61" t="s">
        <v>15</v>
      </c>
      <c r="C227" s="62" t="s">
        <v>236</v>
      </c>
      <c r="D227" s="62" t="s">
        <v>67</v>
      </c>
      <c r="E227" s="63">
        <v>73.59</v>
      </c>
      <c r="F227" s="62">
        <f t="shared" si="12"/>
        <v>28</v>
      </c>
      <c r="G227" s="63">
        <v>2060.52</v>
      </c>
      <c r="H227" s="63">
        <v>75</v>
      </c>
      <c r="I227" s="63">
        <v>250</v>
      </c>
      <c r="J227" s="63">
        <v>1380</v>
      </c>
      <c r="K227" s="63">
        <v>400</v>
      </c>
      <c r="L227" s="63">
        <f t="shared" ref="L227:L232" si="14">SUM(G227:K227)</f>
        <v>4165.5200000000004</v>
      </c>
      <c r="M227" s="64"/>
      <c r="N227" s="114"/>
    </row>
    <row r="228" spans="1:14" ht="30" x14ac:dyDescent="0.25">
      <c r="A228" s="62">
        <v>218</v>
      </c>
      <c r="B228" s="61" t="s">
        <v>15</v>
      </c>
      <c r="C228" s="62" t="s">
        <v>237</v>
      </c>
      <c r="D228" s="62" t="s">
        <v>67</v>
      </c>
      <c r="E228" s="63">
        <v>73.59</v>
      </c>
      <c r="F228" s="62">
        <f t="shared" si="12"/>
        <v>57.999999999999986</v>
      </c>
      <c r="G228" s="63">
        <f>2060.52+2207.7</f>
        <v>4268.2199999999993</v>
      </c>
      <c r="H228" s="63"/>
      <c r="I228" s="63">
        <f>250+241.94</f>
        <v>491.94</v>
      </c>
      <c r="J228" s="63">
        <f>1150+1112.91</f>
        <v>2262.91</v>
      </c>
      <c r="K228" s="63">
        <f>400+387.1</f>
        <v>787.1</v>
      </c>
      <c r="L228" s="63">
        <f t="shared" si="14"/>
        <v>7810.1699999999992</v>
      </c>
      <c r="M228" s="62" t="s">
        <v>95</v>
      </c>
      <c r="N228" s="114"/>
    </row>
    <row r="229" spans="1:14" x14ac:dyDescent="0.25">
      <c r="A229" s="62">
        <v>219</v>
      </c>
      <c r="B229" s="61" t="s">
        <v>15</v>
      </c>
      <c r="C229" s="62" t="s">
        <v>238</v>
      </c>
      <c r="D229" s="62" t="s">
        <v>67</v>
      </c>
      <c r="E229" s="63">
        <v>73.59</v>
      </c>
      <c r="F229" s="62">
        <f t="shared" si="12"/>
        <v>28</v>
      </c>
      <c r="G229" s="63">
        <v>2060.52</v>
      </c>
      <c r="H229" s="63"/>
      <c r="I229" s="63">
        <v>250</v>
      </c>
      <c r="J229" s="63">
        <v>1380</v>
      </c>
      <c r="K229" s="63">
        <v>400</v>
      </c>
      <c r="L229" s="63">
        <f t="shared" si="14"/>
        <v>4090.52</v>
      </c>
      <c r="M229" s="64"/>
      <c r="N229" s="114"/>
    </row>
    <row r="230" spans="1:14" x14ac:dyDescent="0.25">
      <c r="A230" s="62">
        <v>220</v>
      </c>
      <c r="B230" s="61" t="s">
        <v>15</v>
      </c>
      <c r="C230" s="62" t="s">
        <v>239</v>
      </c>
      <c r="D230" s="62" t="s">
        <v>67</v>
      </c>
      <c r="E230" s="63">
        <v>73.59</v>
      </c>
      <c r="F230" s="62">
        <f t="shared" si="12"/>
        <v>28</v>
      </c>
      <c r="G230" s="63">
        <v>2060.52</v>
      </c>
      <c r="H230" s="63"/>
      <c r="I230" s="63">
        <v>250</v>
      </c>
      <c r="J230" s="63">
        <v>1380</v>
      </c>
      <c r="K230" s="63">
        <v>400</v>
      </c>
      <c r="L230" s="63">
        <f t="shared" si="14"/>
        <v>4090.52</v>
      </c>
      <c r="M230" s="64"/>
      <c r="N230" s="114"/>
    </row>
    <row r="231" spans="1:14" x14ac:dyDescent="0.25">
      <c r="A231" s="62">
        <v>221</v>
      </c>
      <c r="B231" s="61" t="s">
        <v>15</v>
      </c>
      <c r="C231" s="62" t="s">
        <v>240</v>
      </c>
      <c r="D231" s="62" t="s">
        <v>67</v>
      </c>
      <c r="E231" s="63">
        <v>73.59</v>
      </c>
      <c r="F231" s="62">
        <f t="shared" si="12"/>
        <v>28</v>
      </c>
      <c r="G231" s="63">
        <v>2060.52</v>
      </c>
      <c r="H231" s="63"/>
      <c r="I231" s="63">
        <v>250</v>
      </c>
      <c r="J231" s="63">
        <v>1380</v>
      </c>
      <c r="K231" s="63">
        <v>400</v>
      </c>
      <c r="L231" s="63">
        <f t="shared" si="14"/>
        <v>4090.52</v>
      </c>
      <c r="M231" s="64"/>
      <c r="N231" s="114"/>
    </row>
    <row r="232" spans="1:14" x14ac:dyDescent="0.25">
      <c r="A232" s="62">
        <v>222</v>
      </c>
      <c r="B232" s="61" t="s">
        <v>15</v>
      </c>
      <c r="C232" s="62" t="s">
        <v>241</v>
      </c>
      <c r="D232" s="62" t="s">
        <v>67</v>
      </c>
      <c r="E232" s="63">
        <v>73.59</v>
      </c>
      <c r="F232" s="62">
        <f t="shared" si="12"/>
        <v>28</v>
      </c>
      <c r="G232" s="63">
        <v>2060.52</v>
      </c>
      <c r="H232" s="63"/>
      <c r="I232" s="63">
        <v>250</v>
      </c>
      <c r="J232" s="63">
        <v>1380</v>
      </c>
      <c r="K232" s="63">
        <v>400</v>
      </c>
      <c r="L232" s="63">
        <f t="shared" si="14"/>
        <v>4090.52</v>
      </c>
      <c r="M232" s="64"/>
      <c r="N232" s="114"/>
    </row>
    <row r="233" spans="1:14" ht="30" x14ac:dyDescent="0.25">
      <c r="A233" s="62">
        <v>223</v>
      </c>
      <c r="B233" s="61" t="s">
        <v>15</v>
      </c>
      <c r="C233" s="62" t="s">
        <v>242</v>
      </c>
      <c r="D233" s="62" t="s">
        <v>67</v>
      </c>
      <c r="E233" s="63">
        <v>73.59</v>
      </c>
      <c r="F233" s="62">
        <f t="shared" si="12"/>
        <v>57.999999999999986</v>
      </c>
      <c r="G233" s="63">
        <f>2060.52+2207.7</f>
        <v>4268.2199999999993</v>
      </c>
      <c r="H233" s="63"/>
      <c r="I233" s="63">
        <f>250+241.94</f>
        <v>491.94</v>
      </c>
      <c r="J233" s="63">
        <f>1150+1112.91</f>
        <v>2262.91</v>
      </c>
      <c r="K233" s="63">
        <f>400+387.1</f>
        <v>787.1</v>
      </c>
      <c r="L233" s="63">
        <f t="shared" ref="L233" si="15">SUM(G233:K233)</f>
        <v>7810.1699999999992</v>
      </c>
      <c r="M233" s="62" t="s">
        <v>95</v>
      </c>
      <c r="N233" s="114"/>
    </row>
    <row r="234" spans="1:14" x14ac:dyDescent="0.25">
      <c r="A234" s="62">
        <v>224</v>
      </c>
      <c r="B234" s="61" t="s">
        <v>15</v>
      </c>
      <c r="C234" s="62" t="s">
        <v>243</v>
      </c>
      <c r="D234" s="62" t="s">
        <v>244</v>
      </c>
      <c r="E234" s="63">
        <v>74.63</v>
      </c>
      <c r="F234" s="62">
        <f t="shared" si="12"/>
        <v>28</v>
      </c>
      <c r="G234" s="63">
        <v>2089.64</v>
      </c>
      <c r="H234" s="63">
        <v>75</v>
      </c>
      <c r="I234" s="63">
        <v>250</v>
      </c>
      <c r="J234" s="63">
        <v>1380</v>
      </c>
      <c r="K234" s="63">
        <v>400</v>
      </c>
      <c r="L234" s="63">
        <f t="shared" ref="L234:L297" si="16">SUM(G234:K234)</f>
        <v>4194.6399999999994</v>
      </c>
      <c r="M234" s="64"/>
      <c r="N234" s="114"/>
    </row>
    <row r="235" spans="1:14" x14ac:dyDescent="0.25">
      <c r="A235" s="62">
        <v>225</v>
      </c>
      <c r="B235" s="61" t="s">
        <v>15</v>
      </c>
      <c r="C235" s="62" t="s">
        <v>245</v>
      </c>
      <c r="D235" s="62" t="s">
        <v>17</v>
      </c>
      <c r="E235" s="63">
        <v>71.400000000000006</v>
      </c>
      <c r="F235" s="62">
        <f t="shared" si="12"/>
        <v>28</v>
      </c>
      <c r="G235" s="63">
        <v>1999.2</v>
      </c>
      <c r="H235" s="63">
        <v>35</v>
      </c>
      <c r="I235" s="63">
        <v>250</v>
      </c>
      <c r="J235" s="63">
        <v>1380</v>
      </c>
      <c r="K235" s="63">
        <v>400</v>
      </c>
      <c r="L235" s="63">
        <f t="shared" si="16"/>
        <v>4064.2</v>
      </c>
      <c r="M235" s="64"/>
      <c r="N235" s="114"/>
    </row>
    <row r="236" spans="1:14" x14ac:dyDescent="0.25">
      <c r="A236" s="62">
        <v>226</v>
      </c>
      <c r="B236" s="61" t="s">
        <v>15</v>
      </c>
      <c r="C236" s="62" t="s">
        <v>246</v>
      </c>
      <c r="D236" s="62" t="s">
        <v>17</v>
      </c>
      <c r="E236" s="63">
        <v>71.400000000000006</v>
      </c>
      <c r="F236" s="62">
        <f t="shared" si="12"/>
        <v>28</v>
      </c>
      <c r="G236" s="63">
        <v>1999.2</v>
      </c>
      <c r="H236" s="63">
        <v>35</v>
      </c>
      <c r="I236" s="63">
        <v>250</v>
      </c>
      <c r="J236" s="63">
        <v>1380</v>
      </c>
      <c r="K236" s="63">
        <v>400</v>
      </c>
      <c r="L236" s="63">
        <f t="shared" si="16"/>
        <v>4064.2</v>
      </c>
      <c r="M236" s="64"/>
      <c r="N236" s="114"/>
    </row>
    <row r="237" spans="1:14" x14ac:dyDescent="0.25">
      <c r="A237" s="62">
        <v>227</v>
      </c>
      <c r="B237" s="61" t="s">
        <v>15</v>
      </c>
      <c r="C237" s="62" t="s">
        <v>247</v>
      </c>
      <c r="D237" s="62" t="s">
        <v>17</v>
      </c>
      <c r="E237" s="63">
        <v>71.400000000000006</v>
      </c>
      <c r="F237" s="62">
        <f t="shared" si="12"/>
        <v>28</v>
      </c>
      <c r="G237" s="63">
        <v>1999.2</v>
      </c>
      <c r="H237" s="63"/>
      <c r="I237" s="63">
        <v>250</v>
      </c>
      <c r="J237" s="63">
        <v>1380</v>
      </c>
      <c r="K237" s="63">
        <v>400</v>
      </c>
      <c r="L237" s="63">
        <f t="shared" si="16"/>
        <v>4029.2</v>
      </c>
      <c r="M237" s="64"/>
      <c r="N237" s="114"/>
    </row>
    <row r="238" spans="1:14" x14ac:dyDescent="0.25">
      <c r="A238" s="62">
        <v>228</v>
      </c>
      <c r="B238" s="61" t="s">
        <v>15</v>
      </c>
      <c r="C238" s="62" t="s">
        <v>248</v>
      </c>
      <c r="D238" s="62" t="s">
        <v>67</v>
      </c>
      <c r="E238" s="63">
        <v>73.59</v>
      </c>
      <c r="F238" s="62">
        <f t="shared" si="12"/>
        <v>28</v>
      </c>
      <c r="G238" s="63">
        <v>2060.52</v>
      </c>
      <c r="H238" s="63"/>
      <c r="I238" s="63">
        <v>250</v>
      </c>
      <c r="J238" s="63">
        <v>1380</v>
      </c>
      <c r="K238" s="63">
        <v>400</v>
      </c>
      <c r="L238" s="63">
        <f t="shared" si="16"/>
        <v>4090.52</v>
      </c>
      <c r="M238" s="64"/>
      <c r="N238" s="114"/>
    </row>
    <row r="239" spans="1:14" x14ac:dyDescent="0.25">
      <c r="A239" s="62">
        <v>229</v>
      </c>
      <c r="B239" s="61" t="s">
        <v>15</v>
      </c>
      <c r="C239" s="62" t="s">
        <v>249</v>
      </c>
      <c r="D239" s="62" t="s">
        <v>67</v>
      </c>
      <c r="E239" s="63">
        <v>73.59</v>
      </c>
      <c r="F239" s="62">
        <f t="shared" si="12"/>
        <v>28</v>
      </c>
      <c r="G239" s="63">
        <v>2060.52</v>
      </c>
      <c r="H239" s="63"/>
      <c r="I239" s="63">
        <v>250</v>
      </c>
      <c r="J239" s="63">
        <v>1380</v>
      </c>
      <c r="K239" s="63">
        <v>400</v>
      </c>
      <c r="L239" s="63">
        <f t="shared" si="16"/>
        <v>4090.52</v>
      </c>
      <c r="M239" s="64"/>
      <c r="N239" s="114"/>
    </row>
    <row r="240" spans="1:14" x14ac:dyDescent="0.25">
      <c r="A240" s="62">
        <v>230</v>
      </c>
      <c r="B240" s="61" t="s">
        <v>15</v>
      </c>
      <c r="C240" s="62" t="s">
        <v>250</v>
      </c>
      <c r="D240" s="62" t="s">
        <v>67</v>
      </c>
      <c r="E240" s="63">
        <v>73.59</v>
      </c>
      <c r="F240" s="62">
        <f t="shared" si="12"/>
        <v>28</v>
      </c>
      <c r="G240" s="63">
        <v>2060.52</v>
      </c>
      <c r="H240" s="63">
        <v>35</v>
      </c>
      <c r="I240" s="63">
        <v>250</v>
      </c>
      <c r="J240" s="63">
        <v>1380</v>
      </c>
      <c r="K240" s="63">
        <v>400</v>
      </c>
      <c r="L240" s="63">
        <f t="shared" si="16"/>
        <v>4125.5200000000004</v>
      </c>
      <c r="M240" s="64"/>
      <c r="N240" s="114"/>
    </row>
    <row r="241" spans="1:14" x14ac:dyDescent="0.25">
      <c r="A241" s="62">
        <v>231</v>
      </c>
      <c r="B241" s="61" t="s">
        <v>15</v>
      </c>
      <c r="C241" s="62" t="s">
        <v>251</v>
      </c>
      <c r="D241" s="62" t="s">
        <v>67</v>
      </c>
      <c r="E241" s="63">
        <v>73.59</v>
      </c>
      <c r="F241" s="62">
        <f t="shared" si="12"/>
        <v>28</v>
      </c>
      <c r="G241" s="63">
        <v>2060.52</v>
      </c>
      <c r="H241" s="63"/>
      <c r="I241" s="63">
        <v>250</v>
      </c>
      <c r="J241" s="63">
        <v>1380</v>
      </c>
      <c r="K241" s="63">
        <v>400</v>
      </c>
      <c r="L241" s="63">
        <f t="shared" si="16"/>
        <v>4090.52</v>
      </c>
      <c r="M241" s="64"/>
      <c r="N241" s="114"/>
    </row>
    <row r="242" spans="1:14" x14ac:dyDescent="0.25">
      <c r="A242" s="62">
        <v>232</v>
      </c>
      <c r="B242" s="61" t="s">
        <v>15</v>
      </c>
      <c r="C242" s="62" t="s">
        <v>252</v>
      </c>
      <c r="D242" s="62" t="s">
        <v>67</v>
      </c>
      <c r="E242" s="63">
        <v>73.59</v>
      </c>
      <c r="F242" s="62">
        <f t="shared" si="12"/>
        <v>28</v>
      </c>
      <c r="G242" s="63">
        <v>2060.52</v>
      </c>
      <c r="H242" s="63"/>
      <c r="I242" s="63">
        <v>250</v>
      </c>
      <c r="J242" s="63">
        <v>1380</v>
      </c>
      <c r="K242" s="63">
        <v>400</v>
      </c>
      <c r="L242" s="63">
        <f t="shared" si="16"/>
        <v>4090.52</v>
      </c>
      <c r="M242" s="64"/>
      <c r="N242" s="114"/>
    </row>
    <row r="243" spans="1:14" x14ac:dyDescent="0.25">
      <c r="A243" s="62">
        <v>233</v>
      </c>
      <c r="B243" s="61" t="s">
        <v>15</v>
      </c>
      <c r="C243" s="62" t="s">
        <v>253</v>
      </c>
      <c r="D243" s="62" t="s">
        <v>67</v>
      </c>
      <c r="E243" s="63">
        <v>73.59</v>
      </c>
      <c r="F243" s="62">
        <f t="shared" si="12"/>
        <v>28</v>
      </c>
      <c r="G243" s="63">
        <v>2060.52</v>
      </c>
      <c r="H243" s="63"/>
      <c r="I243" s="63">
        <v>250</v>
      </c>
      <c r="J243" s="63">
        <v>1380</v>
      </c>
      <c r="K243" s="63">
        <v>400</v>
      </c>
      <c r="L243" s="63">
        <f t="shared" si="16"/>
        <v>4090.52</v>
      </c>
      <c r="M243" s="64"/>
      <c r="N243" s="114"/>
    </row>
    <row r="244" spans="1:14" ht="30" x14ac:dyDescent="0.25">
      <c r="A244" s="62">
        <v>234</v>
      </c>
      <c r="B244" s="61" t="s">
        <v>15</v>
      </c>
      <c r="C244" s="62" t="s">
        <v>254</v>
      </c>
      <c r="D244" s="62" t="s">
        <v>67</v>
      </c>
      <c r="E244" s="63">
        <v>73.59</v>
      </c>
      <c r="F244" s="62">
        <f t="shared" si="12"/>
        <v>28</v>
      </c>
      <c r="G244" s="63">
        <v>2060.52</v>
      </c>
      <c r="H244" s="63"/>
      <c r="I244" s="63">
        <v>250</v>
      </c>
      <c r="J244" s="63">
        <v>1380</v>
      </c>
      <c r="K244" s="63">
        <v>400</v>
      </c>
      <c r="L244" s="63">
        <f t="shared" si="16"/>
        <v>4090.52</v>
      </c>
      <c r="M244" s="64"/>
      <c r="N244" s="114"/>
    </row>
    <row r="245" spans="1:14" x14ac:dyDescent="0.25">
      <c r="A245" s="62">
        <v>235</v>
      </c>
      <c r="B245" s="61" t="s">
        <v>15</v>
      </c>
      <c r="C245" s="62" t="s">
        <v>255</v>
      </c>
      <c r="D245" s="62" t="s">
        <v>67</v>
      </c>
      <c r="E245" s="63">
        <v>73.59</v>
      </c>
      <c r="F245" s="62">
        <f t="shared" si="12"/>
        <v>28</v>
      </c>
      <c r="G245" s="63">
        <v>2060.52</v>
      </c>
      <c r="H245" s="63"/>
      <c r="I245" s="63">
        <v>250</v>
      </c>
      <c r="J245" s="63">
        <v>1380</v>
      </c>
      <c r="K245" s="63">
        <v>400</v>
      </c>
      <c r="L245" s="63">
        <f t="shared" si="16"/>
        <v>4090.52</v>
      </c>
      <c r="M245" s="64"/>
      <c r="N245" s="114"/>
    </row>
    <row r="246" spans="1:14" x14ac:dyDescent="0.25">
      <c r="A246" s="62">
        <v>236</v>
      </c>
      <c r="B246" s="61" t="s">
        <v>15</v>
      </c>
      <c r="C246" s="62" t="s">
        <v>256</v>
      </c>
      <c r="D246" s="62" t="s">
        <v>67</v>
      </c>
      <c r="E246" s="63">
        <v>73.59</v>
      </c>
      <c r="F246" s="62">
        <f t="shared" si="12"/>
        <v>28</v>
      </c>
      <c r="G246" s="63">
        <v>2060.52</v>
      </c>
      <c r="H246" s="63"/>
      <c r="I246" s="63">
        <v>250</v>
      </c>
      <c r="J246" s="63">
        <v>1380</v>
      </c>
      <c r="K246" s="63">
        <v>400</v>
      </c>
      <c r="L246" s="63">
        <f t="shared" si="16"/>
        <v>4090.52</v>
      </c>
      <c r="M246" s="64"/>
      <c r="N246" s="114"/>
    </row>
    <row r="247" spans="1:14" x14ac:dyDescent="0.25">
      <c r="A247" s="62">
        <v>237</v>
      </c>
      <c r="B247" s="61" t="s">
        <v>15</v>
      </c>
      <c r="C247" s="62" t="s">
        <v>257</v>
      </c>
      <c r="D247" s="62" t="s">
        <v>67</v>
      </c>
      <c r="E247" s="63">
        <v>73.59</v>
      </c>
      <c r="F247" s="62">
        <f t="shared" si="12"/>
        <v>28</v>
      </c>
      <c r="G247" s="63">
        <v>2060.52</v>
      </c>
      <c r="H247" s="63"/>
      <c r="I247" s="63">
        <v>250</v>
      </c>
      <c r="J247" s="63">
        <v>1380</v>
      </c>
      <c r="K247" s="63">
        <v>400</v>
      </c>
      <c r="L247" s="63">
        <f t="shared" si="16"/>
        <v>4090.52</v>
      </c>
      <c r="M247" s="64"/>
      <c r="N247" s="114"/>
    </row>
    <row r="248" spans="1:14" x14ac:dyDescent="0.25">
      <c r="A248" s="62">
        <v>238</v>
      </c>
      <c r="B248" s="61" t="s">
        <v>15</v>
      </c>
      <c r="C248" s="62" t="s">
        <v>258</v>
      </c>
      <c r="D248" s="62" t="s">
        <v>67</v>
      </c>
      <c r="E248" s="63">
        <v>73.59</v>
      </c>
      <c r="F248" s="62">
        <f t="shared" si="12"/>
        <v>28</v>
      </c>
      <c r="G248" s="63">
        <v>2060.52</v>
      </c>
      <c r="H248" s="63"/>
      <c r="I248" s="63">
        <v>250</v>
      </c>
      <c r="J248" s="63">
        <v>1380</v>
      </c>
      <c r="K248" s="63">
        <v>400</v>
      </c>
      <c r="L248" s="63">
        <f t="shared" si="16"/>
        <v>4090.52</v>
      </c>
      <c r="M248" s="64"/>
      <c r="N248" s="114"/>
    </row>
    <row r="249" spans="1:14" x14ac:dyDescent="0.25">
      <c r="A249" s="62">
        <v>239</v>
      </c>
      <c r="B249" s="61" t="s">
        <v>15</v>
      </c>
      <c r="C249" s="62" t="s">
        <v>259</v>
      </c>
      <c r="D249" s="62" t="s">
        <v>67</v>
      </c>
      <c r="E249" s="63">
        <v>73.59</v>
      </c>
      <c r="F249" s="62">
        <f t="shared" si="12"/>
        <v>28</v>
      </c>
      <c r="G249" s="63">
        <v>2060.52</v>
      </c>
      <c r="H249" s="63"/>
      <c r="I249" s="63">
        <v>250</v>
      </c>
      <c r="J249" s="63">
        <v>1380</v>
      </c>
      <c r="K249" s="63">
        <v>400</v>
      </c>
      <c r="L249" s="63">
        <f t="shared" si="16"/>
        <v>4090.52</v>
      </c>
      <c r="M249" s="64"/>
      <c r="N249" s="114"/>
    </row>
    <row r="250" spans="1:14" x14ac:dyDescent="0.25">
      <c r="A250" s="62">
        <v>240</v>
      </c>
      <c r="B250" s="61" t="s">
        <v>15</v>
      </c>
      <c r="C250" s="62" t="s">
        <v>260</v>
      </c>
      <c r="D250" s="62" t="s">
        <v>67</v>
      </c>
      <c r="E250" s="63">
        <v>73.59</v>
      </c>
      <c r="F250" s="62">
        <f t="shared" si="12"/>
        <v>28</v>
      </c>
      <c r="G250" s="63">
        <v>2060.52</v>
      </c>
      <c r="H250" s="63"/>
      <c r="I250" s="63">
        <v>250</v>
      </c>
      <c r="J250" s="63">
        <v>1380</v>
      </c>
      <c r="K250" s="63">
        <v>400</v>
      </c>
      <c r="L250" s="63">
        <f t="shared" si="16"/>
        <v>4090.52</v>
      </c>
      <c r="M250" s="64"/>
      <c r="N250" s="114"/>
    </row>
    <row r="251" spans="1:14" x14ac:dyDescent="0.25">
      <c r="A251" s="62">
        <v>241</v>
      </c>
      <c r="B251" s="61" t="s">
        <v>15</v>
      </c>
      <c r="C251" s="62" t="s">
        <v>261</v>
      </c>
      <c r="D251" s="62" t="s">
        <v>67</v>
      </c>
      <c r="E251" s="63">
        <v>73.59</v>
      </c>
      <c r="F251" s="62">
        <f t="shared" si="12"/>
        <v>28</v>
      </c>
      <c r="G251" s="63">
        <v>2060.52</v>
      </c>
      <c r="H251" s="63"/>
      <c r="I251" s="63">
        <v>250</v>
      </c>
      <c r="J251" s="63">
        <v>1380</v>
      </c>
      <c r="K251" s="63">
        <v>400</v>
      </c>
      <c r="L251" s="63">
        <f t="shared" si="16"/>
        <v>4090.52</v>
      </c>
      <c r="M251" s="64"/>
      <c r="N251" s="114"/>
    </row>
    <row r="252" spans="1:14" x14ac:dyDescent="0.25">
      <c r="A252" s="62">
        <v>242</v>
      </c>
      <c r="B252" s="61" t="s">
        <v>15</v>
      </c>
      <c r="C252" s="62" t="s">
        <v>262</v>
      </c>
      <c r="D252" s="62" t="s">
        <v>67</v>
      </c>
      <c r="E252" s="63">
        <v>73.59</v>
      </c>
      <c r="F252" s="62">
        <f t="shared" si="12"/>
        <v>28</v>
      </c>
      <c r="G252" s="63">
        <v>2060.52</v>
      </c>
      <c r="H252" s="63"/>
      <c r="I252" s="63">
        <v>250</v>
      </c>
      <c r="J252" s="63">
        <v>1380</v>
      </c>
      <c r="K252" s="63">
        <v>400</v>
      </c>
      <c r="L252" s="63">
        <f t="shared" si="16"/>
        <v>4090.52</v>
      </c>
      <c r="M252" s="64"/>
      <c r="N252" s="114"/>
    </row>
    <row r="253" spans="1:14" x14ac:dyDescent="0.25">
      <c r="A253" s="62">
        <v>243</v>
      </c>
      <c r="B253" s="61" t="s">
        <v>15</v>
      </c>
      <c r="C253" s="62" t="s">
        <v>263</v>
      </c>
      <c r="D253" s="62" t="s">
        <v>67</v>
      </c>
      <c r="E253" s="63">
        <v>73.59</v>
      </c>
      <c r="F253" s="62">
        <f t="shared" si="12"/>
        <v>28</v>
      </c>
      <c r="G253" s="63">
        <v>2060.52</v>
      </c>
      <c r="H253" s="63"/>
      <c r="I253" s="63">
        <v>250</v>
      </c>
      <c r="J253" s="63">
        <v>1380</v>
      </c>
      <c r="K253" s="63">
        <v>400</v>
      </c>
      <c r="L253" s="63">
        <f t="shared" si="16"/>
        <v>4090.52</v>
      </c>
      <c r="M253" s="64"/>
      <c r="N253" s="114"/>
    </row>
    <row r="254" spans="1:14" x14ac:dyDescent="0.25">
      <c r="A254" s="62">
        <v>244</v>
      </c>
      <c r="B254" s="61" t="s">
        <v>15</v>
      </c>
      <c r="C254" s="62" t="s">
        <v>264</v>
      </c>
      <c r="D254" s="62" t="s">
        <v>67</v>
      </c>
      <c r="E254" s="63">
        <v>73.59</v>
      </c>
      <c r="F254" s="62">
        <f t="shared" si="12"/>
        <v>28</v>
      </c>
      <c r="G254" s="63">
        <v>2060.52</v>
      </c>
      <c r="H254" s="63"/>
      <c r="I254" s="63">
        <v>250</v>
      </c>
      <c r="J254" s="63">
        <v>1380</v>
      </c>
      <c r="K254" s="63">
        <v>400</v>
      </c>
      <c r="L254" s="63">
        <f t="shared" si="16"/>
        <v>4090.52</v>
      </c>
      <c r="M254" s="64"/>
      <c r="N254" s="114"/>
    </row>
    <row r="255" spans="1:14" x14ac:dyDescent="0.25">
      <c r="A255" s="62">
        <v>245</v>
      </c>
      <c r="B255" s="61" t="s">
        <v>15</v>
      </c>
      <c r="C255" s="62" t="s">
        <v>265</v>
      </c>
      <c r="D255" s="62" t="s">
        <v>67</v>
      </c>
      <c r="E255" s="63">
        <v>73.59</v>
      </c>
      <c r="F255" s="62">
        <f t="shared" si="12"/>
        <v>28</v>
      </c>
      <c r="G255" s="63">
        <v>2060.52</v>
      </c>
      <c r="H255" s="63"/>
      <c r="I255" s="63">
        <v>250</v>
      </c>
      <c r="J255" s="63">
        <v>1380</v>
      </c>
      <c r="K255" s="63">
        <v>400</v>
      </c>
      <c r="L255" s="63">
        <f t="shared" si="16"/>
        <v>4090.52</v>
      </c>
      <c r="M255" s="64"/>
      <c r="N255" s="114"/>
    </row>
    <row r="256" spans="1:14" x14ac:dyDescent="0.25">
      <c r="A256" s="62">
        <v>246</v>
      </c>
      <c r="B256" s="61" t="s">
        <v>15</v>
      </c>
      <c r="C256" s="62" t="s">
        <v>266</v>
      </c>
      <c r="D256" s="62" t="s">
        <v>67</v>
      </c>
      <c r="E256" s="63">
        <v>73.59</v>
      </c>
      <c r="F256" s="62">
        <f t="shared" si="12"/>
        <v>28</v>
      </c>
      <c r="G256" s="63">
        <v>2060.52</v>
      </c>
      <c r="H256" s="63"/>
      <c r="I256" s="63">
        <v>250</v>
      </c>
      <c r="J256" s="63">
        <v>1380</v>
      </c>
      <c r="K256" s="63">
        <v>400</v>
      </c>
      <c r="L256" s="63">
        <f t="shared" si="16"/>
        <v>4090.52</v>
      </c>
      <c r="M256" s="64"/>
      <c r="N256" s="114"/>
    </row>
    <row r="257" spans="1:14" x14ac:dyDescent="0.25">
      <c r="A257" s="62">
        <v>247</v>
      </c>
      <c r="B257" s="61" t="s">
        <v>15</v>
      </c>
      <c r="C257" s="62" t="s">
        <v>267</v>
      </c>
      <c r="D257" s="62" t="s">
        <v>67</v>
      </c>
      <c r="E257" s="63">
        <v>73.59</v>
      </c>
      <c r="F257" s="62">
        <f t="shared" si="12"/>
        <v>28</v>
      </c>
      <c r="G257" s="63">
        <v>2060.52</v>
      </c>
      <c r="H257" s="63"/>
      <c r="I257" s="63">
        <v>250</v>
      </c>
      <c r="J257" s="63">
        <v>1380</v>
      </c>
      <c r="K257" s="63">
        <v>400</v>
      </c>
      <c r="L257" s="63">
        <f t="shared" si="16"/>
        <v>4090.52</v>
      </c>
      <c r="M257" s="64"/>
      <c r="N257" s="114"/>
    </row>
    <row r="258" spans="1:14" x14ac:dyDescent="0.25">
      <c r="A258" s="62">
        <v>248</v>
      </c>
      <c r="B258" s="61" t="s">
        <v>15</v>
      </c>
      <c r="C258" s="62" t="s">
        <v>268</v>
      </c>
      <c r="D258" s="62" t="s">
        <v>67</v>
      </c>
      <c r="E258" s="63">
        <v>73.59</v>
      </c>
      <c r="F258" s="62">
        <f t="shared" si="12"/>
        <v>28</v>
      </c>
      <c r="G258" s="63">
        <v>2060.52</v>
      </c>
      <c r="H258" s="63"/>
      <c r="I258" s="63">
        <v>250</v>
      </c>
      <c r="J258" s="63">
        <v>1380</v>
      </c>
      <c r="K258" s="63">
        <v>400</v>
      </c>
      <c r="L258" s="63">
        <f t="shared" si="16"/>
        <v>4090.52</v>
      </c>
      <c r="M258" s="64"/>
      <c r="N258" s="114"/>
    </row>
    <row r="259" spans="1:14" x14ac:dyDescent="0.25">
      <c r="A259" s="62">
        <v>249</v>
      </c>
      <c r="B259" s="61" t="s">
        <v>15</v>
      </c>
      <c r="C259" s="62" t="s">
        <v>269</v>
      </c>
      <c r="D259" s="62" t="s">
        <v>67</v>
      </c>
      <c r="E259" s="63">
        <v>73.59</v>
      </c>
      <c r="F259" s="62">
        <f t="shared" si="12"/>
        <v>28</v>
      </c>
      <c r="G259" s="63">
        <v>2060.52</v>
      </c>
      <c r="H259" s="63"/>
      <c r="I259" s="63">
        <v>250</v>
      </c>
      <c r="J259" s="63">
        <v>1380</v>
      </c>
      <c r="K259" s="63">
        <v>400</v>
      </c>
      <c r="L259" s="63">
        <f t="shared" si="16"/>
        <v>4090.52</v>
      </c>
      <c r="M259" s="64"/>
      <c r="N259" s="114"/>
    </row>
    <row r="260" spans="1:14" x14ac:dyDescent="0.25">
      <c r="A260" s="62">
        <v>250</v>
      </c>
      <c r="B260" s="61" t="s">
        <v>15</v>
      </c>
      <c r="C260" s="62" t="s">
        <v>270</v>
      </c>
      <c r="D260" s="62" t="s">
        <v>67</v>
      </c>
      <c r="E260" s="63">
        <v>73.59</v>
      </c>
      <c r="F260" s="62">
        <f t="shared" si="12"/>
        <v>28</v>
      </c>
      <c r="G260" s="63">
        <v>2060.52</v>
      </c>
      <c r="H260" s="63"/>
      <c r="I260" s="63">
        <v>250</v>
      </c>
      <c r="J260" s="63">
        <v>1380</v>
      </c>
      <c r="K260" s="63">
        <v>400</v>
      </c>
      <c r="L260" s="63">
        <f t="shared" si="16"/>
        <v>4090.52</v>
      </c>
      <c r="M260" s="64"/>
      <c r="N260" s="114"/>
    </row>
    <row r="261" spans="1:14" x14ac:dyDescent="0.25">
      <c r="A261" s="62">
        <v>251</v>
      </c>
      <c r="B261" s="61" t="s">
        <v>15</v>
      </c>
      <c r="C261" s="62" t="s">
        <v>271</v>
      </c>
      <c r="D261" s="62" t="s">
        <v>67</v>
      </c>
      <c r="E261" s="63">
        <v>73.59</v>
      </c>
      <c r="F261" s="62">
        <f t="shared" si="12"/>
        <v>28</v>
      </c>
      <c r="G261" s="63">
        <v>2060.52</v>
      </c>
      <c r="H261" s="63"/>
      <c r="I261" s="63">
        <v>250</v>
      </c>
      <c r="J261" s="63">
        <v>1380</v>
      </c>
      <c r="K261" s="63">
        <v>400</v>
      </c>
      <c r="L261" s="63">
        <f t="shared" si="16"/>
        <v>4090.52</v>
      </c>
      <c r="M261" s="64"/>
      <c r="N261" s="114"/>
    </row>
    <row r="262" spans="1:14" x14ac:dyDescent="0.25">
      <c r="A262" s="62">
        <v>252</v>
      </c>
      <c r="B262" s="61" t="s">
        <v>15</v>
      </c>
      <c r="C262" s="62" t="s">
        <v>272</v>
      </c>
      <c r="D262" s="62" t="s">
        <v>67</v>
      </c>
      <c r="E262" s="63">
        <v>73.59</v>
      </c>
      <c r="F262" s="62">
        <f t="shared" si="12"/>
        <v>28</v>
      </c>
      <c r="G262" s="63">
        <v>2060.52</v>
      </c>
      <c r="H262" s="63"/>
      <c r="I262" s="63">
        <v>250</v>
      </c>
      <c r="J262" s="63">
        <v>1380</v>
      </c>
      <c r="K262" s="63">
        <v>400</v>
      </c>
      <c r="L262" s="63">
        <f t="shared" si="16"/>
        <v>4090.52</v>
      </c>
      <c r="M262" s="64"/>
      <c r="N262" s="114"/>
    </row>
    <row r="263" spans="1:14" x14ac:dyDescent="0.25">
      <c r="A263" s="62">
        <v>253</v>
      </c>
      <c r="B263" s="61" t="s">
        <v>15</v>
      </c>
      <c r="C263" s="62" t="s">
        <v>273</v>
      </c>
      <c r="D263" s="62" t="s">
        <v>67</v>
      </c>
      <c r="E263" s="63">
        <v>73.59</v>
      </c>
      <c r="F263" s="62">
        <f t="shared" si="12"/>
        <v>28</v>
      </c>
      <c r="G263" s="63">
        <v>2060.52</v>
      </c>
      <c r="H263" s="63"/>
      <c r="I263" s="63">
        <v>250</v>
      </c>
      <c r="J263" s="63">
        <v>1380</v>
      </c>
      <c r="K263" s="63">
        <v>400</v>
      </c>
      <c r="L263" s="63">
        <f t="shared" si="16"/>
        <v>4090.52</v>
      </c>
      <c r="M263" s="64"/>
      <c r="N263" s="114"/>
    </row>
    <row r="264" spans="1:14" x14ac:dyDescent="0.25">
      <c r="A264" s="62">
        <v>254</v>
      </c>
      <c r="B264" s="61" t="s">
        <v>15</v>
      </c>
      <c r="C264" s="62" t="s">
        <v>274</v>
      </c>
      <c r="D264" s="62" t="s">
        <v>67</v>
      </c>
      <c r="E264" s="63">
        <v>73.59</v>
      </c>
      <c r="F264" s="62">
        <f t="shared" si="12"/>
        <v>28</v>
      </c>
      <c r="G264" s="63">
        <v>2060.52</v>
      </c>
      <c r="H264" s="63"/>
      <c r="I264" s="63">
        <v>250</v>
      </c>
      <c r="J264" s="63">
        <v>1380</v>
      </c>
      <c r="K264" s="63">
        <v>400</v>
      </c>
      <c r="L264" s="63">
        <f t="shared" si="16"/>
        <v>4090.52</v>
      </c>
      <c r="M264" s="64"/>
      <c r="N264" s="114"/>
    </row>
    <row r="265" spans="1:14" x14ac:dyDescent="0.25">
      <c r="A265" s="62">
        <v>255</v>
      </c>
      <c r="B265" s="61" t="s">
        <v>15</v>
      </c>
      <c r="C265" s="62" t="s">
        <v>275</v>
      </c>
      <c r="D265" s="62" t="s">
        <v>67</v>
      </c>
      <c r="E265" s="63">
        <v>73.59</v>
      </c>
      <c r="F265" s="62">
        <f t="shared" si="12"/>
        <v>28</v>
      </c>
      <c r="G265" s="63">
        <v>2060.52</v>
      </c>
      <c r="H265" s="63">
        <v>50</v>
      </c>
      <c r="I265" s="63">
        <v>250</v>
      </c>
      <c r="J265" s="63">
        <v>1380</v>
      </c>
      <c r="K265" s="63">
        <v>400</v>
      </c>
      <c r="L265" s="63">
        <f t="shared" si="16"/>
        <v>4140.5200000000004</v>
      </c>
      <c r="M265" s="64"/>
      <c r="N265" s="114"/>
    </row>
    <row r="266" spans="1:14" x14ac:dyDescent="0.25">
      <c r="A266" s="62">
        <v>256</v>
      </c>
      <c r="B266" s="61" t="s">
        <v>15</v>
      </c>
      <c r="C266" s="62" t="s">
        <v>276</v>
      </c>
      <c r="D266" s="62" t="s">
        <v>67</v>
      </c>
      <c r="E266" s="63">
        <v>73.59</v>
      </c>
      <c r="F266" s="62">
        <f t="shared" si="12"/>
        <v>28</v>
      </c>
      <c r="G266" s="63">
        <v>2060.52</v>
      </c>
      <c r="H266" s="63"/>
      <c r="I266" s="63">
        <v>250</v>
      </c>
      <c r="J266" s="63">
        <v>1380</v>
      </c>
      <c r="K266" s="63">
        <v>400</v>
      </c>
      <c r="L266" s="63">
        <f t="shared" si="16"/>
        <v>4090.52</v>
      </c>
      <c r="M266" s="64"/>
      <c r="N266" s="114"/>
    </row>
    <row r="267" spans="1:14" x14ac:dyDescent="0.25">
      <c r="A267" s="62">
        <v>257</v>
      </c>
      <c r="B267" s="61" t="s">
        <v>15</v>
      </c>
      <c r="C267" s="62" t="s">
        <v>277</v>
      </c>
      <c r="D267" s="62" t="s">
        <v>67</v>
      </c>
      <c r="E267" s="63">
        <v>73.59</v>
      </c>
      <c r="F267" s="62">
        <f t="shared" si="12"/>
        <v>28</v>
      </c>
      <c r="G267" s="63">
        <v>2060.52</v>
      </c>
      <c r="H267" s="63"/>
      <c r="I267" s="63">
        <v>250</v>
      </c>
      <c r="J267" s="63">
        <v>1380</v>
      </c>
      <c r="K267" s="63">
        <v>400</v>
      </c>
      <c r="L267" s="63">
        <f t="shared" si="16"/>
        <v>4090.52</v>
      </c>
      <c r="M267" s="64"/>
      <c r="N267" s="114"/>
    </row>
    <row r="268" spans="1:14" x14ac:dyDescent="0.25">
      <c r="A268" s="62">
        <v>258</v>
      </c>
      <c r="B268" s="61" t="s">
        <v>15</v>
      </c>
      <c r="C268" s="62" t="s">
        <v>278</v>
      </c>
      <c r="D268" s="62" t="s">
        <v>67</v>
      </c>
      <c r="E268" s="63">
        <v>73.59</v>
      </c>
      <c r="F268" s="62">
        <f t="shared" ref="F268:F331" si="17">G268/E268</f>
        <v>28</v>
      </c>
      <c r="G268" s="63">
        <v>2060.52</v>
      </c>
      <c r="H268" s="63"/>
      <c r="I268" s="63">
        <v>250</v>
      </c>
      <c r="J268" s="63">
        <v>1380</v>
      </c>
      <c r="K268" s="63">
        <v>400</v>
      </c>
      <c r="L268" s="63">
        <f t="shared" si="16"/>
        <v>4090.52</v>
      </c>
      <c r="M268" s="64"/>
      <c r="N268" s="114"/>
    </row>
    <row r="269" spans="1:14" x14ac:dyDescent="0.25">
      <c r="A269" s="62">
        <v>259</v>
      </c>
      <c r="B269" s="61" t="s">
        <v>15</v>
      </c>
      <c r="C269" s="62" t="s">
        <v>279</v>
      </c>
      <c r="D269" s="62" t="s">
        <v>67</v>
      </c>
      <c r="E269" s="63">
        <v>73.59</v>
      </c>
      <c r="F269" s="62">
        <f t="shared" si="17"/>
        <v>28</v>
      </c>
      <c r="G269" s="63">
        <v>2060.52</v>
      </c>
      <c r="H269" s="63"/>
      <c r="I269" s="63">
        <v>250</v>
      </c>
      <c r="J269" s="63">
        <v>1380</v>
      </c>
      <c r="K269" s="63">
        <v>400</v>
      </c>
      <c r="L269" s="63">
        <f t="shared" si="16"/>
        <v>4090.52</v>
      </c>
      <c r="M269" s="64"/>
      <c r="N269" s="114"/>
    </row>
    <row r="270" spans="1:14" x14ac:dyDescent="0.25">
      <c r="A270" s="62">
        <v>260</v>
      </c>
      <c r="B270" s="61" t="s">
        <v>15</v>
      </c>
      <c r="C270" s="62" t="s">
        <v>280</v>
      </c>
      <c r="D270" s="62" t="s">
        <v>67</v>
      </c>
      <c r="E270" s="63">
        <v>73.59</v>
      </c>
      <c r="F270" s="62">
        <f t="shared" si="17"/>
        <v>28</v>
      </c>
      <c r="G270" s="63">
        <v>2060.52</v>
      </c>
      <c r="H270" s="63"/>
      <c r="I270" s="63">
        <v>250</v>
      </c>
      <c r="J270" s="63">
        <v>1380</v>
      </c>
      <c r="K270" s="63">
        <v>400</v>
      </c>
      <c r="L270" s="63">
        <f t="shared" si="16"/>
        <v>4090.52</v>
      </c>
      <c r="M270" s="64"/>
      <c r="N270" s="114"/>
    </row>
    <row r="271" spans="1:14" x14ac:dyDescent="0.25">
      <c r="A271" s="62">
        <v>261</v>
      </c>
      <c r="B271" s="61" t="s">
        <v>15</v>
      </c>
      <c r="C271" s="62" t="s">
        <v>281</v>
      </c>
      <c r="D271" s="62" t="s">
        <v>17</v>
      </c>
      <c r="E271" s="63">
        <v>71.400000000000006</v>
      </c>
      <c r="F271" s="62">
        <f t="shared" si="17"/>
        <v>28</v>
      </c>
      <c r="G271" s="63">
        <v>1999.2</v>
      </c>
      <c r="H271" s="63"/>
      <c r="I271" s="63">
        <v>250</v>
      </c>
      <c r="J271" s="63">
        <v>1380</v>
      </c>
      <c r="K271" s="63">
        <v>400</v>
      </c>
      <c r="L271" s="63">
        <f t="shared" si="16"/>
        <v>4029.2</v>
      </c>
      <c r="M271" s="64"/>
      <c r="N271" s="114"/>
    </row>
    <row r="272" spans="1:14" x14ac:dyDescent="0.25">
      <c r="A272" s="62">
        <v>262</v>
      </c>
      <c r="B272" s="61" t="s">
        <v>15</v>
      </c>
      <c r="C272" s="62" t="s">
        <v>282</v>
      </c>
      <c r="D272" s="62" t="s">
        <v>17</v>
      </c>
      <c r="E272" s="63">
        <v>71.400000000000006</v>
      </c>
      <c r="F272" s="62">
        <f t="shared" si="17"/>
        <v>28</v>
      </c>
      <c r="G272" s="63">
        <v>1999.2</v>
      </c>
      <c r="H272" s="63"/>
      <c r="I272" s="63">
        <v>250</v>
      </c>
      <c r="J272" s="63">
        <v>1380</v>
      </c>
      <c r="K272" s="63">
        <v>400</v>
      </c>
      <c r="L272" s="63">
        <f t="shared" si="16"/>
        <v>4029.2</v>
      </c>
      <c r="M272" s="64"/>
      <c r="N272" s="114"/>
    </row>
    <row r="273" spans="1:14" x14ac:dyDescent="0.25">
      <c r="A273" s="62">
        <v>263</v>
      </c>
      <c r="B273" s="61" t="s">
        <v>15</v>
      </c>
      <c r="C273" s="62" t="s">
        <v>283</v>
      </c>
      <c r="D273" s="62" t="s">
        <v>17</v>
      </c>
      <c r="E273" s="63">
        <v>71.400000000000006</v>
      </c>
      <c r="F273" s="62">
        <f t="shared" si="17"/>
        <v>28</v>
      </c>
      <c r="G273" s="63">
        <v>1999.2</v>
      </c>
      <c r="H273" s="63"/>
      <c r="I273" s="63">
        <v>250</v>
      </c>
      <c r="J273" s="63">
        <v>1380</v>
      </c>
      <c r="K273" s="63">
        <v>400</v>
      </c>
      <c r="L273" s="63">
        <f t="shared" si="16"/>
        <v>4029.2</v>
      </c>
      <c r="M273" s="64"/>
      <c r="N273" s="114"/>
    </row>
    <row r="274" spans="1:14" x14ac:dyDescent="0.25">
      <c r="A274" s="62">
        <v>264</v>
      </c>
      <c r="B274" s="61" t="s">
        <v>15</v>
      </c>
      <c r="C274" s="62" t="s">
        <v>284</v>
      </c>
      <c r="D274" s="62" t="s">
        <v>17</v>
      </c>
      <c r="E274" s="63">
        <v>71.400000000000006</v>
      </c>
      <c r="F274" s="62">
        <f t="shared" si="17"/>
        <v>28</v>
      </c>
      <c r="G274" s="63">
        <v>1999.2</v>
      </c>
      <c r="H274" s="63"/>
      <c r="I274" s="63">
        <v>250</v>
      </c>
      <c r="J274" s="63">
        <v>1380</v>
      </c>
      <c r="K274" s="63">
        <v>400</v>
      </c>
      <c r="L274" s="63">
        <f t="shared" si="16"/>
        <v>4029.2</v>
      </c>
      <c r="M274" s="64"/>
      <c r="N274" s="114"/>
    </row>
    <row r="275" spans="1:14" x14ac:dyDescent="0.25">
      <c r="A275" s="62">
        <v>265</v>
      </c>
      <c r="B275" s="61" t="s">
        <v>15</v>
      </c>
      <c r="C275" s="62" t="s">
        <v>285</v>
      </c>
      <c r="D275" s="62" t="s">
        <v>17</v>
      </c>
      <c r="E275" s="63">
        <v>71.400000000000006</v>
      </c>
      <c r="F275" s="62">
        <f t="shared" si="17"/>
        <v>28</v>
      </c>
      <c r="G275" s="63">
        <v>1999.2</v>
      </c>
      <c r="H275" s="63"/>
      <c r="I275" s="63">
        <v>250</v>
      </c>
      <c r="J275" s="63">
        <v>1380</v>
      </c>
      <c r="K275" s="63">
        <v>400</v>
      </c>
      <c r="L275" s="63">
        <f t="shared" si="16"/>
        <v>4029.2</v>
      </c>
      <c r="M275" s="64"/>
      <c r="N275" s="114"/>
    </row>
    <row r="276" spans="1:14" x14ac:dyDescent="0.25">
      <c r="A276" s="62">
        <v>266</v>
      </c>
      <c r="B276" s="61" t="s">
        <v>15</v>
      </c>
      <c r="C276" s="62" t="s">
        <v>286</v>
      </c>
      <c r="D276" s="62" t="s">
        <v>17</v>
      </c>
      <c r="E276" s="63">
        <v>71.400000000000006</v>
      </c>
      <c r="F276" s="62">
        <f t="shared" si="17"/>
        <v>28</v>
      </c>
      <c r="G276" s="63">
        <v>1999.2</v>
      </c>
      <c r="H276" s="63"/>
      <c r="I276" s="63">
        <v>250</v>
      </c>
      <c r="J276" s="63">
        <v>1380</v>
      </c>
      <c r="K276" s="63">
        <v>400</v>
      </c>
      <c r="L276" s="63">
        <f t="shared" si="16"/>
        <v>4029.2</v>
      </c>
      <c r="M276" s="64"/>
      <c r="N276" s="114"/>
    </row>
    <row r="277" spans="1:14" x14ac:dyDescent="0.25">
      <c r="A277" s="62">
        <v>267</v>
      </c>
      <c r="B277" s="61" t="s">
        <v>15</v>
      </c>
      <c r="C277" s="62" t="s">
        <v>287</v>
      </c>
      <c r="D277" s="62" t="s">
        <v>17</v>
      </c>
      <c r="E277" s="63">
        <v>71.400000000000006</v>
      </c>
      <c r="F277" s="62">
        <f t="shared" si="17"/>
        <v>28</v>
      </c>
      <c r="G277" s="63">
        <v>1999.2</v>
      </c>
      <c r="H277" s="63"/>
      <c r="I277" s="63">
        <v>250</v>
      </c>
      <c r="J277" s="63">
        <v>1380</v>
      </c>
      <c r="K277" s="63">
        <v>400</v>
      </c>
      <c r="L277" s="63">
        <f t="shared" si="16"/>
        <v>4029.2</v>
      </c>
      <c r="M277" s="64"/>
      <c r="N277" s="114"/>
    </row>
    <row r="278" spans="1:14" x14ac:dyDescent="0.25">
      <c r="A278" s="62">
        <v>268</v>
      </c>
      <c r="B278" s="61" t="s">
        <v>15</v>
      </c>
      <c r="C278" s="62" t="s">
        <v>288</v>
      </c>
      <c r="D278" s="62" t="s">
        <v>17</v>
      </c>
      <c r="E278" s="63">
        <v>71.400000000000006</v>
      </c>
      <c r="F278" s="62">
        <f t="shared" si="17"/>
        <v>28</v>
      </c>
      <c r="G278" s="63">
        <v>1999.2</v>
      </c>
      <c r="H278" s="63"/>
      <c r="I278" s="63">
        <v>250</v>
      </c>
      <c r="J278" s="63">
        <v>1380</v>
      </c>
      <c r="K278" s="63">
        <v>400</v>
      </c>
      <c r="L278" s="63">
        <f t="shared" si="16"/>
        <v>4029.2</v>
      </c>
      <c r="M278" s="64"/>
      <c r="N278" s="114"/>
    </row>
    <row r="279" spans="1:14" x14ac:dyDescent="0.25">
      <c r="A279" s="62">
        <v>269</v>
      </c>
      <c r="B279" s="61" t="s">
        <v>15</v>
      </c>
      <c r="C279" s="62" t="s">
        <v>289</v>
      </c>
      <c r="D279" s="62" t="s">
        <v>17</v>
      </c>
      <c r="E279" s="63">
        <v>71.400000000000006</v>
      </c>
      <c r="F279" s="62">
        <f t="shared" si="17"/>
        <v>28</v>
      </c>
      <c r="G279" s="63">
        <v>1999.2</v>
      </c>
      <c r="H279" s="63">
        <v>35</v>
      </c>
      <c r="I279" s="63">
        <v>250</v>
      </c>
      <c r="J279" s="63">
        <v>1380</v>
      </c>
      <c r="K279" s="63">
        <v>400</v>
      </c>
      <c r="L279" s="63">
        <f t="shared" si="16"/>
        <v>4064.2</v>
      </c>
      <c r="M279" s="64"/>
      <c r="N279" s="114"/>
    </row>
    <row r="280" spans="1:14" x14ac:dyDescent="0.25">
      <c r="A280" s="62">
        <v>270</v>
      </c>
      <c r="B280" s="61" t="s">
        <v>15</v>
      </c>
      <c r="C280" s="62" t="s">
        <v>290</v>
      </c>
      <c r="D280" s="62" t="s">
        <v>17</v>
      </c>
      <c r="E280" s="63">
        <v>71.400000000000006</v>
      </c>
      <c r="F280" s="62">
        <f t="shared" si="17"/>
        <v>28</v>
      </c>
      <c r="G280" s="63">
        <v>1999.2</v>
      </c>
      <c r="H280" s="63"/>
      <c r="I280" s="63">
        <v>250</v>
      </c>
      <c r="J280" s="63">
        <v>1380</v>
      </c>
      <c r="K280" s="63">
        <v>400</v>
      </c>
      <c r="L280" s="63">
        <f t="shared" si="16"/>
        <v>4029.2</v>
      </c>
      <c r="M280" s="64"/>
      <c r="N280" s="114"/>
    </row>
    <row r="281" spans="1:14" x14ac:dyDescent="0.25">
      <c r="A281" s="62">
        <v>271</v>
      </c>
      <c r="B281" s="61" t="s">
        <v>15</v>
      </c>
      <c r="C281" s="62" t="s">
        <v>291</v>
      </c>
      <c r="D281" s="62" t="s">
        <v>17</v>
      </c>
      <c r="E281" s="63">
        <v>71.400000000000006</v>
      </c>
      <c r="F281" s="62">
        <f t="shared" si="17"/>
        <v>28</v>
      </c>
      <c r="G281" s="63">
        <v>1999.2</v>
      </c>
      <c r="H281" s="63">
        <v>35</v>
      </c>
      <c r="I281" s="63">
        <v>250</v>
      </c>
      <c r="J281" s="63">
        <v>1380</v>
      </c>
      <c r="K281" s="63">
        <v>400</v>
      </c>
      <c r="L281" s="63">
        <f t="shared" si="16"/>
        <v>4064.2</v>
      </c>
      <c r="M281" s="64"/>
      <c r="N281" s="114"/>
    </row>
    <row r="282" spans="1:14" x14ac:dyDescent="0.25">
      <c r="A282" s="62">
        <v>272</v>
      </c>
      <c r="B282" s="61" t="s">
        <v>15</v>
      </c>
      <c r="C282" s="62" t="s">
        <v>292</v>
      </c>
      <c r="D282" s="62" t="s">
        <v>17</v>
      </c>
      <c r="E282" s="63">
        <v>71.400000000000006</v>
      </c>
      <c r="F282" s="62">
        <f t="shared" si="17"/>
        <v>28</v>
      </c>
      <c r="G282" s="63">
        <v>1999.2</v>
      </c>
      <c r="H282" s="63"/>
      <c r="I282" s="63">
        <v>250</v>
      </c>
      <c r="J282" s="63">
        <v>1380</v>
      </c>
      <c r="K282" s="63">
        <v>400</v>
      </c>
      <c r="L282" s="63">
        <f t="shared" si="16"/>
        <v>4029.2</v>
      </c>
      <c r="M282" s="64"/>
      <c r="N282" s="114"/>
    </row>
    <row r="283" spans="1:14" x14ac:dyDescent="0.25">
      <c r="A283" s="62">
        <v>273</v>
      </c>
      <c r="B283" s="61" t="s">
        <v>15</v>
      </c>
      <c r="C283" s="62" t="s">
        <v>293</v>
      </c>
      <c r="D283" s="62" t="s">
        <v>17</v>
      </c>
      <c r="E283" s="63">
        <v>71.400000000000006</v>
      </c>
      <c r="F283" s="62">
        <f t="shared" si="17"/>
        <v>28</v>
      </c>
      <c r="G283" s="63">
        <v>1999.2</v>
      </c>
      <c r="H283" s="63">
        <v>35</v>
      </c>
      <c r="I283" s="63">
        <v>250</v>
      </c>
      <c r="J283" s="63">
        <v>1380</v>
      </c>
      <c r="K283" s="63">
        <v>400</v>
      </c>
      <c r="L283" s="63">
        <f t="shared" si="16"/>
        <v>4064.2</v>
      </c>
      <c r="M283" s="64"/>
      <c r="N283" s="114"/>
    </row>
    <row r="284" spans="1:14" x14ac:dyDescent="0.25">
      <c r="A284" s="62">
        <v>274</v>
      </c>
      <c r="B284" s="61" t="s">
        <v>15</v>
      </c>
      <c r="C284" s="62" t="s">
        <v>294</v>
      </c>
      <c r="D284" s="62" t="s">
        <v>17</v>
      </c>
      <c r="E284" s="63">
        <v>71.400000000000006</v>
      </c>
      <c r="F284" s="62">
        <f t="shared" si="17"/>
        <v>28</v>
      </c>
      <c r="G284" s="63">
        <v>1999.2</v>
      </c>
      <c r="H284" s="63"/>
      <c r="I284" s="63">
        <v>250</v>
      </c>
      <c r="J284" s="63">
        <v>1380</v>
      </c>
      <c r="K284" s="63">
        <v>400</v>
      </c>
      <c r="L284" s="63">
        <f t="shared" si="16"/>
        <v>4029.2</v>
      </c>
      <c r="M284" s="64"/>
      <c r="N284" s="114"/>
    </row>
    <row r="285" spans="1:14" x14ac:dyDescent="0.25">
      <c r="A285" s="62">
        <v>275</v>
      </c>
      <c r="B285" s="61" t="s">
        <v>15</v>
      </c>
      <c r="C285" s="62" t="s">
        <v>295</v>
      </c>
      <c r="D285" s="62" t="s">
        <v>17</v>
      </c>
      <c r="E285" s="63">
        <v>71.400000000000006</v>
      </c>
      <c r="F285" s="62">
        <f t="shared" si="17"/>
        <v>28</v>
      </c>
      <c r="G285" s="63">
        <v>1999.2</v>
      </c>
      <c r="H285" s="63">
        <v>50</v>
      </c>
      <c r="I285" s="63">
        <v>250</v>
      </c>
      <c r="J285" s="63">
        <v>1380</v>
      </c>
      <c r="K285" s="63">
        <v>400</v>
      </c>
      <c r="L285" s="63">
        <f t="shared" si="16"/>
        <v>4079.2</v>
      </c>
      <c r="M285" s="64"/>
      <c r="N285" s="114"/>
    </row>
    <row r="286" spans="1:14" x14ac:dyDescent="0.25">
      <c r="A286" s="62">
        <v>276</v>
      </c>
      <c r="B286" s="61" t="s">
        <v>15</v>
      </c>
      <c r="C286" s="62" t="s">
        <v>296</v>
      </c>
      <c r="D286" s="62" t="s">
        <v>17</v>
      </c>
      <c r="E286" s="63">
        <v>71.400000000000006</v>
      </c>
      <c r="F286" s="62">
        <f t="shared" si="17"/>
        <v>28</v>
      </c>
      <c r="G286" s="63">
        <v>1999.2</v>
      </c>
      <c r="H286" s="63"/>
      <c r="I286" s="63">
        <v>250</v>
      </c>
      <c r="J286" s="63">
        <v>1380</v>
      </c>
      <c r="K286" s="63">
        <v>400</v>
      </c>
      <c r="L286" s="63">
        <f t="shared" si="16"/>
        <v>4029.2</v>
      </c>
      <c r="M286" s="64"/>
      <c r="N286" s="114"/>
    </row>
    <row r="287" spans="1:14" x14ac:dyDescent="0.25">
      <c r="A287" s="62">
        <v>277</v>
      </c>
      <c r="B287" s="61" t="s">
        <v>15</v>
      </c>
      <c r="C287" s="62" t="s">
        <v>297</v>
      </c>
      <c r="D287" s="62" t="s">
        <v>17</v>
      </c>
      <c r="E287" s="63">
        <v>71.400000000000006</v>
      </c>
      <c r="F287" s="62">
        <f t="shared" si="17"/>
        <v>28</v>
      </c>
      <c r="G287" s="63">
        <v>1999.2</v>
      </c>
      <c r="H287" s="63">
        <v>35</v>
      </c>
      <c r="I287" s="63">
        <v>250</v>
      </c>
      <c r="J287" s="63">
        <v>1380</v>
      </c>
      <c r="K287" s="63">
        <v>400</v>
      </c>
      <c r="L287" s="63">
        <f t="shared" si="16"/>
        <v>4064.2</v>
      </c>
      <c r="M287" s="64"/>
      <c r="N287" s="114"/>
    </row>
    <row r="288" spans="1:14" x14ac:dyDescent="0.25">
      <c r="A288" s="62">
        <v>278</v>
      </c>
      <c r="B288" s="61" t="s">
        <v>15</v>
      </c>
      <c r="C288" s="62" t="s">
        <v>298</v>
      </c>
      <c r="D288" s="62" t="s">
        <v>17</v>
      </c>
      <c r="E288" s="63">
        <v>71.400000000000006</v>
      </c>
      <c r="F288" s="62">
        <f t="shared" si="17"/>
        <v>28</v>
      </c>
      <c r="G288" s="63">
        <v>1999.2</v>
      </c>
      <c r="H288" s="63">
        <v>35</v>
      </c>
      <c r="I288" s="63">
        <v>250</v>
      </c>
      <c r="J288" s="63">
        <v>1380</v>
      </c>
      <c r="K288" s="63">
        <v>400</v>
      </c>
      <c r="L288" s="63">
        <f t="shared" si="16"/>
        <v>4064.2</v>
      </c>
      <c r="M288" s="64"/>
      <c r="N288" s="114"/>
    </row>
    <row r="289" spans="1:14" x14ac:dyDescent="0.25">
      <c r="A289" s="62">
        <v>279</v>
      </c>
      <c r="B289" s="61" t="s">
        <v>15</v>
      </c>
      <c r="C289" s="62" t="s">
        <v>299</v>
      </c>
      <c r="D289" s="62" t="s">
        <v>17</v>
      </c>
      <c r="E289" s="63">
        <v>71.400000000000006</v>
      </c>
      <c r="F289" s="62">
        <f t="shared" si="17"/>
        <v>28</v>
      </c>
      <c r="G289" s="63">
        <v>1999.2</v>
      </c>
      <c r="H289" s="63"/>
      <c r="I289" s="63">
        <v>250</v>
      </c>
      <c r="J289" s="63">
        <v>1380</v>
      </c>
      <c r="K289" s="63">
        <v>400</v>
      </c>
      <c r="L289" s="63">
        <f t="shared" si="16"/>
        <v>4029.2</v>
      </c>
      <c r="M289" s="64"/>
      <c r="N289" s="114"/>
    </row>
    <row r="290" spans="1:14" x14ac:dyDescent="0.25">
      <c r="A290" s="62">
        <v>280</v>
      </c>
      <c r="B290" s="61" t="s">
        <v>15</v>
      </c>
      <c r="C290" s="62" t="s">
        <v>300</v>
      </c>
      <c r="D290" s="62" t="s">
        <v>17</v>
      </c>
      <c r="E290" s="63">
        <v>71.400000000000006</v>
      </c>
      <c r="F290" s="62">
        <f t="shared" si="17"/>
        <v>28</v>
      </c>
      <c r="G290" s="63">
        <v>1999.2</v>
      </c>
      <c r="H290" s="63"/>
      <c r="I290" s="63">
        <v>250</v>
      </c>
      <c r="J290" s="63">
        <v>1380</v>
      </c>
      <c r="K290" s="63">
        <v>400</v>
      </c>
      <c r="L290" s="63">
        <f t="shared" si="16"/>
        <v>4029.2</v>
      </c>
      <c r="M290" s="64"/>
      <c r="N290" s="114"/>
    </row>
    <row r="291" spans="1:14" x14ac:dyDescent="0.25">
      <c r="A291" s="62">
        <v>281</v>
      </c>
      <c r="B291" s="61" t="s">
        <v>15</v>
      </c>
      <c r="C291" s="62" t="s">
        <v>301</v>
      </c>
      <c r="D291" s="62" t="s">
        <v>17</v>
      </c>
      <c r="E291" s="63">
        <v>71.400000000000006</v>
      </c>
      <c r="F291" s="62">
        <f t="shared" si="17"/>
        <v>28</v>
      </c>
      <c r="G291" s="63">
        <v>1999.2</v>
      </c>
      <c r="H291" s="63"/>
      <c r="I291" s="63">
        <v>250</v>
      </c>
      <c r="J291" s="63">
        <v>1380</v>
      </c>
      <c r="K291" s="63">
        <v>400</v>
      </c>
      <c r="L291" s="63">
        <f t="shared" si="16"/>
        <v>4029.2</v>
      </c>
      <c r="M291" s="64"/>
      <c r="N291" s="114"/>
    </row>
    <row r="292" spans="1:14" x14ac:dyDescent="0.25">
      <c r="A292" s="62">
        <v>282</v>
      </c>
      <c r="B292" s="61" t="s">
        <v>15</v>
      </c>
      <c r="C292" s="62" t="s">
        <v>302</v>
      </c>
      <c r="D292" s="62" t="s">
        <v>17</v>
      </c>
      <c r="E292" s="63">
        <v>71.400000000000006</v>
      </c>
      <c r="F292" s="62">
        <f t="shared" si="17"/>
        <v>28</v>
      </c>
      <c r="G292" s="63">
        <v>1999.2</v>
      </c>
      <c r="H292" s="63">
        <v>50</v>
      </c>
      <c r="I292" s="63">
        <v>250</v>
      </c>
      <c r="J292" s="63">
        <v>1380</v>
      </c>
      <c r="K292" s="63">
        <v>400</v>
      </c>
      <c r="L292" s="63">
        <f t="shared" si="16"/>
        <v>4079.2</v>
      </c>
      <c r="M292" s="64"/>
      <c r="N292" s="114"/>
    </row>
    <row r="293" spans="1:14" x14ac:dyDescent="0.25">
      <c r="A293" s="62">
        <v>283</v>
      </c>
      <c r="B293" s="61" t="s">
        <v>15</v>
      </c>
      <c r="C293" s="62" t="s">
        <v>303</v>
      </c>
      <c r="D293" s="62" t="s">
        <v>17</v>
      </c>
      <c r="E293" s="63">
        <v>71.400000000000006</v>
      </c>
      <c r="F293" s="62">
        <f t="shared" si="17"/>
        <v>28</v>
      </c>
      <c r="G293" s="63">
        <v>1999.2</v>
      </c>
      <c r="H293" s="63"/>
      <c r="I293" s="63">
        <v>250</v>
      </c>
      <c r="J293" s="63">
        <v>1380</v>
      </c>
      <c r="K293" s="63">
        <v>400</v>
      </c>
      <c r="L293" s="63">
        <f t="shared" si="16"/>
        <v>4029.2</v>
      </c>
      <c r="M293" s="64"/>
      <c r="N293" s="114"/>
    </row>
    <row r="294" spans="1:14" x14ac:dyDescent="0.25">
      <c r="A294" s="62">
        <v>284</v>
      </c>
      <c r="B294" s="61" t="s">
        <v>15</v>
      </c>
      <c r="C294" s="62" t="s">
        <v>304</v>
      </c>
      <c r="D294" s="62" t="s">
        <v>17</v>
      </c>
      <c r="E294" s="63">
        <v>71.400000000000006</v>
      </c>
      <c r="F294" s="62">
        <f t="shared" si="17"/>
        <v>28</v>
      </c>
      <c r="G294" s="63">
        <v>1999.2</v>
      </c>
      <c r="H294" s="63">
        <v>50</v>
      </c>
      <c r="I294" s="63">
        <v>250</v>
      </c>
      <c r="J294" s="63">
        <v>1380</v>
      </c>
      <c r="K294" s="63">
        <v>400</v>
      </c>
      <c r="L294" s="63">
        <f t="shared" si="16"/>
        <v>4079.2</v>
      </c>
      <c r="M294" s="64"/>
      <c r="N294" s="114"/>
    </row>
    <row r="295" spans="1:14" x14ac:dyDescent="0.25">
      <c r="A295" s="62">
        <v>285</v>
      </c>
      <c r="B295" s="61" t="s">
        <v>15</v>
      </c>
      <c r="C295" s="62" t="s">
        <v>305</v>
      </c>
      <c r="D295" s="62" t="s">
        <v>17</v>
      </c>
      <c r="E295" s="63">
        <v>71.400000000000006</v>
      </c>
      <c r="F295" s="62">
        <f t="shared" si="17"/>
        <v>28</v>
      </c>
      <c r="G295" s="63">
        <v>1999.2</v>
      </c>
      <c r="H295" s="63">
        <v>50</v>
      </c>
      <c r="I295" s="63">
        <v>250</v>
      </c>
      <c r="J295" s="63">
        <v>1380</v>
      </c>
      <c r="K295" s="63">
        <v>400</v>
      </c>
      <c r="L295" s="63">
        <f t="shared" si="16"/>
        <v>4079.2</v>
      </c>
      <c r="M295" s="64"/>
      <c r="N295" s="114"/>
    </row>
    <row r="296" spans="1:14" x14ac:dyDescent="0.25">
      <c r="A296" s="62">
        <v>286</v>
      </c>
      <c r="B296" s="61" t="s">
        <v>15</v>
      </c>
      <c r="C296" s="62" t="s">
        <v>306</v>
      </c>
      <c r="D296" s="62" t="s">
        <v>17</v>
      </c>
      <c r="E296" s="63">
        <v>71.400000000000006</v>
      </c>
      <c r="F296" s="62">
        <f t="shared" si="17"/>
        <v>28</v>
      </c>
      <c r="G296" s="63">
        <v>1999.2</v>
      </c>
      <c r="H296" s="63">
        <v>35</v>
      </c>
      <c r="I296" s="63">
        <v>250</v>
      </c>
      <c r="J296" s="63">
        <v>1380</v>
      </c>
      <c r="K296" s="63">
        <v>400</v>
      </c>
      <c r="L296" s="63">
        <f t="shared" si="16"/>
        <v>4064.2</v>
      </c>
      <c r="M296" s="64"/>
      <c r="N296" s="114"/>
    </row>
    <row r="297" spans="1:14" x14ac:dyDescent="0.25">
      <c r="A297" s="62">
        <v>287</v>
      </c>
      <c r="B297" s="61" t="s">
        <v>15</v>
      </c>
      <c r="C297" s="62" t="s">
        <v>307</v>
      </c>
      <c r="D297" s="62" t="s">
        <v>17</v>
      </c>
      <c r="E297" s="63">
        <v>71.400000000000006</v>
      </c>
      <c r="F297" s="62">
        <f t="shared" si="17"/>
        <v>28</v>
      </c>
      <c r="G297" s="63">
        <v>1999.2</v>
      </c>
      <c r="H297" s="63">
        <v>35</v>
      </c>
      <c r="I297" s="63">
        <v>250</v>
      </c>
      <c r="J297" s="63">
        <v>1380</v>
      </c>
      <c r="K297" s="63">
        <v>400</v>
      </c>
      <c r="L297" s="63">
        <f t="shared" si="16"/>
        <v>4064.2</v>
      </c>
      <c r="M297" s="64"/>
      <c r="N297" s="114"/>
    </row>
    <row r="298" spans="1:14" x14ac:dyDescent="0.25">
      <c r="A298" s="62">
        <v>288</v>
      </c>
      <c r="B298" s="61" t="s">
        <v>15</v>
      </c>
      <c r="C298" s="62" t="s">
        <v>308</v>
      </c>
      <c r="D298" s="62" t="s">
        <v>17</v>
      </c>
      <c r="E298" s="63">
        <v>71.400000000000006</v>
      </c>
      <c r="F298" s="62">
        <f t="shared" si="17"/>
        <v>28</v>
      </c>
      <c r="G298" s="63">
        <v>1999.2</v>
      </c>
      <c r="H298" s="63"/>
      <c r="I298" s="63">
        <v>250</v>
      </c>
      <c r="J298" s="63">
        <v>1380</v>
      </c>
      <c r="K298" s="63">
        <v>400</v>
      </c>
      <c r="L298" s="63">
        <f t="shared" ref="L298:L307" si="18">SUM(G298:K298)</f>
        <v>4029.2</v>
      </c>
      <c r="M298" s="64"/>
      <c r="N298" s="114"/>
    </row>
    <row r="299" spans="1:14" x14ac:dyDescent="0.25">
      <c r="A299" s="62">
        <v>289</v>
      </c>
      <c r="B299" s="61" t="s">
        <v>15</v>
      </c>
      <c r="C299" s="62" t="s">
        <v>309</v>
      </c>
      <c r="D299" s="62" t="s">
        <v>17</v>
      </c>
      <c r="E299" s="63">
        <v>71.400000000000006</v>
      </c>
      <c r="F299" s="62">
        <f t="shared" si="17"/>
        <v>28</v>
      </c>
      <c r="G299" s="63">
        <v>1999.2</v>
      </c>
      <c r="H299" s="63"/>
      <c r="I299" s="63">
        <v>250</v>
      </c>
      <c r="J299" s="63">
        <v>1380</v>
      </c>
      <c r="K299" s="63">
        <v>400</v>
      </c>
      <c r="L299" s="63">
        <f t="shared" si="18"/>
        <v>4029.2</v>
      </c>
      <c r="M299" s="64"/>
      <c r="N299" s="114"/>
    </row>
    <row r="300" spans="1:14" x14ac:dyDescent="0.25">
      <c r="A300" s="62">
        <v>290</v>
      </c>
      <c r="B300" s="61" t="s">
        <v>15</v>
      </c>
      <c r="C300" s="62" t="s">
        <v>310</v>
      </c>
      <c r="D300" s="62" t="s">
        <v>17</v>
      </c>
      <c r="E300" s="63">
        <v>71.400000000000006</v>
      </c>
      <c r="F300" s="62">
        <f t="shared" si="17"/>
        <v>28</v>
      </c>
      <c r="G300" s="63">
        <v>1999.2</v>
      </c>
      <c r="H300" s="63"/>
      <c r="I300" s="63">
        <v>250</v>
      </c>
      <c r="J300" s="63">
        <v>1380</v>
      </c>
      <c r="K300" s="63">
        <v>400</v>
      </c>
      <c r="L300" s="63">
        <f t="shared" si="18"/>
        <v>4029.2</v>
      </c>
      <c r="M300" s="64"/>
      <c r="N300" s="114"/>
    </row>
    <row r="301" spans="1:14" x14ac:dyDescent="0.25">
      <c r="A301" s="62">
        <v>291</v>
      </c>
      <c r="B301" s="61" t="s">
        <v>15</v>
      </c>
      <c r="C301" s="62" t="s">
        <v>311</v>
      </c>
      <c r="D301" s="62" t="s">
        <v>17</v>
      </c>
      <c r="E301" s="63">
        <v>71.400000000000006</v>
      </c>
      <c r="F301" s="62">
        <f t="shared" si="17"/>
        <v>28</v>
      </c>
      <c r="G301" s="63">
        <v>1999.2</v>
      </c>
      <c r="H301" s="63"/>
      <c r="I301" s="63">
        <v>250</v>
      </c>
      <c r="J301" s="63">
        <v>1380</v>
      </c>
      <c r="K301" s="63">
        <v>400</v>
      </c>
      <c r="L301" s="63">
        <f t="shared" si="18"/>
        <v>4029.2</v>
      </c>
      <c r="M301" s="64"/>
      <c r="N301" s="114"/>
    </row>
    <row r="302" spans="1:14" x14ac:dyDescent="0.25">
      <c r="A302" s="62">
        <v>292</v>
      </c>
      <c r="B302" s="61" t="s">
        <v>15</v>
      </c>
      <c r="C302" s="62" t="s">
        <v>312</v>
      </c>
      <c r="D302" s="62" t="s">
        <v>17</v>
      </c>
      <c r="E302" s="63">
        <v>71.400000000000006</v>
      </c>
      <c r="F302" s="62">
        <f t="shared" si="17"/>
        <v>28</v>
      </c>
      <c r="G302" s="63">
        <v>1999.2</v>
      </c>
      <c r="H302" s="63"/>
      <c r="I302" s="63">
        <v>250</v>
      </c>
      <c r="J302" s="63">
        <v>1380</v>
      </c>
      <c r="K302" s="63">
        <v>400</v>
      </c>
      <c r="L302" s="63">
        <f t="shared" si="18"/>
        <v>4029.2</v>
      </c>
      <c r="M302" s="64"/>
      <c r="N302" s="114"/>
    </row>
    <row r="303" spans="1:14" x14ac:dyDescent="0.25">
      <c r="A303" s="62">
        <v>293</v>
      </c>
      <c r="B303" s="61" t="s">
        <v>15</v>
      </c>
      <c r="C303" s="62" t="s">
        <v>313</v>
      </c>
      <c r="D303" s="62" t="s">
        <v>17</v>
      </c>
      <c r="E303" s="63">
        <v>71.400000000000006</v>
      </c>
      <c r="F303" s="62">
        <f t="shared" si="17"/>
        <v>28</v>
      </c>
      <c r="G303" s="63">
        <v>1999.2</v>
      </c>
      <c r="H303" s="63"/>
      <c r="I303" s="63">
        <v>250</v>
      </c>
      <c r="J303" s="63">
        <v>1380</v>
      </c>
      <c r="K303" s="63">
        <v>400</v>
      </c>
      <c r="L303" s="63">
        <f t="shared" si="18"/>
        <v>4029.2</v>
      </c>
      <c r="M303" s="64"/>
      <c r="N303" s="114"/>
    </row>
    <row r="304" spans="1:14" x14ac:dyDescent="0.25">
      <c r="A304" s="62">
        <v>294</v>
      </c>
      <c r="B304" s="61" t="s">
        <v>15</v>
      </c>
      <c r="C304" s="62" t="s">
        <v>314</v>
      </c>
      <c r="D304" s="62" t="s">
        <v>17</v>
      </c>
      <c r="E304" s="63">
        <v>71.400000000000006</v>
      </c>
      <c r="F304" s="62">
        <f t="shared" si="17"/>
        <v>28</v>
      </c>
      <c r="G304" s="63">
        <v>1999.2</v>
      </c>
      <c r="H304" s="63"/>
      <c r="I304" s="63">
        <v>250</v>
      </c>
      <c r="J304" s="63">
        <v>1380</v>
      </c>
      <c r="K304" s="63">
        <v>400</v>
      </c>
      <c r="L304" s="63">
        <f t="shared" si="18"/>
        <v>4029.2</v>
      </c>
      <c r="M304" s="64"/>
      <c r="N304" s="114"/>
    </row>
    <row r="305" spans="1:14" x14ac:dyDescent="0.25">
      <c r="A305" s="62">
        <v>295</v>
      </c>
      <c r="B305" s="61" t="s">
        <v>15</v>
      </c>
      <c r="C305" s="62" t="s">
        <v>315</v>
      </c>
      <c r="D305" s="62" t="s">
        <v>17</v>
      </c>
      <c r="E305" s="63">
        <v>71.400000000000006</v>
      </c>
      <c r="F305" s="62">
        <f t="shared" si="17"/>
        <v>28</v>
      </c>
      <c r="G305" s="63">
        <v>1999.2</v>
      </c>
      <c r="H305" s="63"/>
      <c r="I305" s="63">
        <v>250</v>
      </c>
      <c r="J305" s="63">
        <v>1380</v>
      </c>
      <c r="K305" s="63">
        <v>400</v>
      </c>
      <c r="L305" s="63">
        <f t="shared" si="18"/>
        <v>4029.2</v>
      </c>
      <c r="M305" s="64"/>
      <c r="N305" s="114"/>
    </row>
    <row r="306" spans="1:14" x14ac:dyDescent="0.25">
      <c r="A306" s="62">
        <v>296</v>
      </c>
      <c r="B306" s="61" t="s">
        <v>15</v>
      </c>
      <c r="C306" s="62" t="s">
        <v>316</v>
      </c>
      <c r="D306" s="62" t="s">
        <v>317</v>
      </c>
      <c r="E306" s="63">
        <v>75.64</v>
      </c>
      <c r="F306" s="62">
        <f t="shared" si="17"/>
        <v>28</v>
      </c>
      <c r="G306" s="63">
        <v>2117.92</v>
      </c>
      <c r="H306" s="63">
        <v>50</v>
      </c>
      <c r="I306" s="63">
        <v>250</v>
      </c>
      <c r="J306" s="63">
        <v>1380</v>
      </c>
      <c r="K306" s="63">
        <v>400</v>
      </c>
      <c r="L306" s="63">
        <f t="shared" si="18"/>
        <v>4197.92</v>
      </c>
      <c r="M306" s="64"/>
      <c r="N306" s="114"/>
    </row>
    <row r="307" spans="1:14" ht="30" x14ac:dyDescent="0.25">
      <c r="A307" s="62">
        <v>297</v>
      </c>
      <c r="B307" s="61" t="s">
        <v>15</v>
      </c>
      <c r="C307" s="62" t="s">
        <v>318</v>
      </c>
      <c r="D307" s="62" t="s">
        <v>319</v>
      </c>
      <c r="E307" s="63">
        <v>73.59</v>
      </c>
      <c r="F307" s="62">
        <f t="shared" si="17"/>
        <v>57.999999999999986</v>
      </c>
      <c r="G307" s="63">
        <f>2060.52+2207.7</f>
        <v>4268.2199999999993</v>
      </c>
      <c r="H307" s="63"/>
      <c r="I307" s="63">
        <f>250+241.94</f>
        <v>491.94</v>
      </c>
      <c r="J307" s="63">
        <f>1150+1112.91</f>
        <v>2262.91</v>
      </c>
      <c r="K307" s="63">
        <f>400+387.1</f>
        <v>787.1</v>
      </c>
      <c r="L307" s="63">
        <f t="shared" si="18"/>
        <v>7810.1699999999992</v>
      </c>
      <c r="M307" s="62" t="s">
        <v>95</v>
      </c>
      <c r="N307" s="114"/>
    </row>
    <row r="308" spans="1:14" x14ac:dyDescent="0.25">
      <c r="A308" s="62">
        <v>298</v>
      </c>
      <c r="B308" s="61" t="s">
        <v>15</v>
      </c>
      <c r="C308" s="62" t="s">
        <v>320</v>
      </c>
      <c r="D308" s="62" t="s">
        <v>319</v>
      </c>
      <c r="E308" s="63">
        <v>73.59</v>
      </c>
      <c r="F308" s="62">
        <f t="shared" si="17"/>
        <v>28</v>
      </c>
      <c r="G308" s="63">
        <v>2060.52</v>
      </c>
      <c r="H308" s="63"/>
      <c r="I308" s="63">
        <v>250</v>
      </c>
      <c r="J308" s="63">
        <v>1380</v>
      </c>
      <c r="K308" s="63">
        <v>400</v>
      </c>
      <c r="L308" s="63">
        <f t="shared" ref="L308:L371" si="19">SUM(G308:K308)</f>
        <v>4090.52</v>
      </c>
      <c r="M308" s="64"/>
      <c r="N308" s="114"/>
    </row>
    <row r="309" spans="1:14" x14ac:dyDescent="0.25">
      <c r="A309" s="62">
        <v>299</v>
      </c>
      <c r="B309" s="61" t="s">
        <v>15</v>
      </c>
      <c r="C309" s="62" t="s">
        <v>321</v>
      </c>
      <c r="D309" s="62" t="s">
        <v>319</v>
      </c>
      <c r="E309" s="63">
        <v>73.59</v>
      </c>
      <c r="F309" s="62">
        <f t="shared" si="17"/>
        <v>28</v>
      </c>
      <c r="G309" s="63">
        <v>2060.52</v>
      </c>
      <c r="H309" s="63"/>
      <c r="I309" s="63">
        <v>250</v>
      </c>
      <c r="J309" s="63">
        <v>1380</v>
      </c>
      <c r="K309" s="63">
        <v>400</v>
      </c>
      <c r="L309" s="63">
        <f t="shared" si="19"/>
        <v>4090.52</v>
      </c>
      <c r="M309" s="64"/>
      <c r="N309" s="114"/>
    </row>
    <row r="310" spans="1:14" x14ac:dyDescent="0.25">
      <c r="A310" s="62">
        <v>300</v>
      </c>
      <c r="B310" s="61" t="s">
        <v>15</v>
      </c>
      <c r="C310" s="62" t="s">
        <v>322</v>
      </c>
      <c r="D310" s="62" t="s">
        <v>319</v>
      </c>
      <c r="E310" s="63">
        <v>73.59</v>
      </c>
      <c r="F310" s="62">
        <f t="shared" si="17"/>
        <v>28</v>
      </c>
      <c r="G310" s="63">
        <v>2060.52</v>
      </c>
      <c r="H310" s="63"/>
      <c r="I310" s="63">
        <v>250</v>
      </c>
      <c r="J310" s="63">
        <v>1380</v>
      </c>
      <c r="K310" s="63">
        <v>400</v>
      </c>
      <c r="L310" s="63">
        <f t="shared" si="19"/>
        <v>4090.52</v>
      </c>
      <c r="M310" s="64"/>
      <c r="N310" s="114"/>
    </row>
    <row r="311" spans="1:14" x14ac:dyDescent="0.25">
      <c r="A311" s="62">
        <v>301</v>
      </c>
      <c r="B311" s="61" t="s">
        <v>15</v>
      </c>
      <c r="C311" s="62" t="s">
        <v>323</v>
      </c>
      <c r="D311" s="62" t="s">
        <v>319</v>
      </c>
      <c r="E311" s="63">
        <v>73.59</v>
      </c>
      <c r="F311" s="62">
        <f t="shared" si="17"/>
        <v>28</v>
      </c>
      <c r="G311" s="63">
        <v>2060.52</v>
      </c>
      <c r="H311" s="63"/>
      <c r="I311" s="63">
        <v>250</v>
      </c>
      <c r="J311" s="63">
        <v>1380</v>
      </c>
      <c r="K311" s="63">
        <v>400</v>
      </c>
      <c r="L311" s="63">
        <f t="shared" si="19"/>
        <v>4090.52</v>
      </c>
      <c r="M311" s="64"/>
      <c r="N311" s="114"/>
    </row>
    <row r="312" spans="1:14" ht="30" x14ac:dyDescent="0.25">
      <c r="A312" s="62">
        <v>302</v>
      </c>
      <c r="B312" s="61" t="s">
        <v>15</v>
      </c>
      <c r="C312" s="62" t="s">
        <v>324</v>
      </c>
      <c r="D312" s="62" t="s">
        <v>319</v>
      </c>
      <c r="E312" s="63">
        <v>73.59</v>
      </c>
      <c r="F312" s="62">
        <f t="shared" si="17"/>
        <v>57.999999999999986</v>
      </c>
      <c r="G312" s="63">
        <f>2060.52+2207.7</f>
        <v>4268.2199999999993</v>
      </c>
      <c r="H312" s="63"/>
      <c r="I312" s="63">
        <f>250+241.94</f>
        <v>491.94</v>
      </c>
      <c r="J312" s="63">
        <f>1150+1112.91</f>
        <v>2262.91</v>
      </c>
      <c r="K312" s="63">
        <f>400+387.1</f>
        <v>787.1</v>
      </c>
      <c r="L312" s="63">
        <f t="shared" si="19"/>
        <v>7810.1699999999992</v>
      </c>
      <c r="M312" s="62" t="s">
        <v>95</v>
      </c>
      <c r="N312" s="114"/>
    </row>
    <row r="313" spans="1:14" x14ac:dyDescent="0.25">
      <c r="A313" s="62">
        <v>303</v>
      </c>
      <c r="B313" s="61" t="s">
        <v>15</v>
      </c>
      <c r="C313" s="62" t="s">
        <v>325</v>
      </c>
      <c r="D313" s="62" t="s">
        <v>319</v>
      </c>
      <c r="E313" s="63">
        <v>73.59</v>
      </c>
      <c r="F313" s="62">
        <f t="shared" si="17"/>
        <v>28</v>
      </c>
      <c r="G313" s="63">
        <v>2060.52</v>
      </c>
      <c r="H313" s="63"/>
      <c r="I313" s="63">
        <v>250</v>
      </c>
      <c r="J313" s="63">
        <v>1380</v>
      </c>
      <c r="K313" s="63">
        <v>400</v>
      </c>
      <c r="L313" s="63">
        <f t="shared" si="19"/>
        <v>4090.52</v>
      </c>
      <c r="M313" s="64"/>
      <c r="N313" s="114"/>
    </row>
    <row r="314" spans="1:14" ht="30" x14ac:dyDescent="0.25">
      <c r="A314" s="62">
        <v>304</v>
      </c>
      <c r="B314" s="61" t="s">
        <v>15</v>
      </c>
      <c r="C314" s="62" t="s">
        <v>326</v>
      </c>
      <c r="D314" s="62" t="s">
        <v>319</v>
      </c>
      <c r="E314" s="63">
        <v>73.59</v>
      </c>
      <c r="F314" s="62">
        <f t="shared" si="17"/>
        <v>28</v>
      </c>
      <c r="G314" s="63">
        <v>2060.52</v>
      </c>
      <c r="H314" s="63"/>
      <c r="I314" s="63">
        <v>250</v>
      </c>
      <c r="J314" s="63">
        <v>1380</v>
      </c>
      <c r="K314" s="63">
        <v>400</v>
      </c>
      <c r="L314" s="63">
        <f t="shared" si="19"/>
        <v>4090.52</v>
      </c>
      <c r="M314" s="64"/>
      <c r="N314" s="114"/>
    </row>
    <row r="315" spans="1:14" x14ac:dyDescent="0.25">
      <c r="A315" s="62">
        <v>305</v>
      </c>
      <c r="B315" s="61" t="s">
        <v>15</v>
      </c>
      <c r="C315" s="62" t="s">
        <v>327</v>
      </c>
      <c r="D315" s="62" t="s">
        <v>319</v>
      </c>
      <c r="E315" s="63">
        <v>73.59</v>
      </c>
      <c r="F315" s="62">
        <f t="shared" si="17"/>
        <v>28</v>
      </c>
      <c r="G315" s="63">
        <v>2060.52</v>
      </c>
      <c r="H315" s="63"/>
      <c r="I315" s="63">
        <v>250</v>
      </c>
      <c r="J315" s="63">
        <v>1380</v>
      </c>
      <c r="K315" s="63">
        <v>400</v>
      </c>
      <c r="L315" s="63">
        <f t="shared" si="19"/>
        <v>4090.52</v>
      </c>
      <c r="M315" s="64"/>
      <c r="N315" s="114"/>
    </row>
    <row r="316" spans="1:14" x14ac:dyDescent="0.25">
      <c r="A316" s="62">
        <v>306</v>
      </c>
      <c r="B316" s="61" t="s">
        <v>15</v>
      </c>
      <c r="C316" s="62" t="s">
        <v>328</v>
      </c>
      <c r="D316" s="62" t="s">
        <v>319</v>
      </c>
      <c r="E316" s="63">
        <v>73.59</v>
      </c>
      <c r="F316" s="62">
        <f t="shared" si="17"/>
        <v>28</v>
      </c>
      <c r="G316" s="63">
        <v>2060.52</v>
      </c>
      <c r="H316" s="63"/>
      <c r="I316" s="63">
        <v>250</v>
      </c>
      <c r="J316" s="63">
        <v>1380</v>
      </c>
      <c r="K316" s="63">
        <v>400</v>
      </c>
      <c r="L316" s="63">
        <f t="shared" si="19"/>
        <v>4090.52</v>
      </c>
      <c r="M316" s="64"/>
      <c r="N316" s="114"/>
    </row>
    <row r="317" spans="1:14" x14ac:dyDescent="0.25">
      <c r="A317" s="62">
        <v>307</v>
      </c>
      <c r="B317" s="61" t="s">
        <v>15</v>
      </c>
      <c r="C317" s="62" t="s">
        <v>329</v>
      </c>
      <c r="D317" s="62" t="s">
        <v>319</v>
      </c>
      <c r="E317" s="63">
        <v>73.59</v>
      </c>
      <c r="F317" s="62">
        <f t="shared" si="17"/>
        <v>28</v>
      </c>
      <c r="G317" s="63">
        <v>2060.52</v>
      </c>
      <c r="H317" s="63"/>
      <c r="I317" s="63">
        <v>250</v>
      </c>
      <c r="J317" s="63">
        <v>1380</v>
      </c>
      <c r="K317" s="63">
        <v>400</v>
      </c>
      <c r="L317" s="63">
        <f t="shared" si="19"/>
        <v>4090.52</v>
      </c>
      <c r="M317" s="64"/>
      <c r="N317" s="114"/>
    </row>
    <row r="318" spans="1:14" ht="30" x14ac:dyDescent="0.25">
      <c r="A318" s="62">
        <v>308</v>
      </c>
      <c r="B318" s="61" t="s">
        <v>15</v>
      </c>
      <c r="C318" s="62" t="s">
        <v>330</v>
      </c>
      <c r="D318" s="62" t="s">
        <v>319</v>
      </c>
      <c r="E318" s="63">
        <v>73.59</v>
      </c>
      <c r="F318" s="62">
        <f t="shared" si="17"/>
        <v>57.999999999999986</v>
      </c>
      <c r="G318" s="63">
        <f>2060.52+2207.7</f>
        <v>4268.2199999999993</v>
      </c>
      <c r="H318" s="63"/>
      <c r="I318" s="63">
        <f>250+241.94</f>
        <v>491.94</v>
      </c>
      <c r="J318" s="63">
        <f>1150+1112.91</f>
        <v>2262.91</v>
      </c>
      <c r="K318" s="63">
        <f>400+387.1</f>
        <v>787.1</v>
      </c>
      <c r="L318" s="63">
        <f t="shared" si="19"/>
        <v>7810.1699999999992</v>
      </c>
      <c r="M318" s="62" t="s">
        <v>95</v>
      </c>
      <c r="N318" s="114"/>
    </row>
    <row r="319" spans="1:14" ht="30" x14ac:dyDescent="0.25">
      <c r="A319" s="62">
        <v>309</v>
      </c>
      <c r="B319" s="61" t="s">
        <v>15</v>
      </c>
      <c r="C319" s="62" t="s">
        <v>331</v>
      </c>
      <c r="D319" s="62" t="s">
        <v>319</v>
      </c>
      <c r="E319" s="63">
        <v>73.59</v>
      </c>
      <c r="F319" s="62">
        <f t="shared" si="17"/>
        <v>57.999999999999986</v>
      </c>
      <c r="G319" s="63">
        <f>2060.52+2207.7</f>
        <v>4268.2199999999993</v>
      </c>
      <c r="H319" s="63">
        <f>50+48.39</f>
        <v>98.39</v>
      </c>
      <c r="I319" s="63">
        <f>250+241.94</f>
        <v>491.94</v>
      </c>
      <c r="J319" s="63">
        <f>1380+1335.49</f>
        <v>2715.49</v>
      </c>
      <c r="K319" s="63">
        <f>400+387.1</f>
        <v>787.1</v>
      </c>
      <c r="L319" s="63">
        <f t="shared" si="19"/>
        <v>8361.14</v>
      </c>
      <c r="M319" s="62" t="s">
        <v>95</v>
      </c>
      <c r="N319" s="114"/>
    </row>
    <row r="320" spans="1:14" ht="30" x14ac:dyDescent="0.25">
      <c r="A320" s="62">
        <v>310</v>
      </c>
      <c r="B320" s="61" t="s">
        <v>15</v>
      </c>
      <c r="C320" s="62" t="s">
        <v>332</v>
      </c>
      <c r="D320" s="62" t="s">
        <v>319</v>
      </c>
      <c r="E320" s="63">
        <v>73.59</v>
      </c>
      <c r="F320" s="62">
        <f t="shared" si="17"/>
        <v>57.999999999999986</v>
      </c>
      <c r="G320" s="63">
        <f>2060.52+2207.7</f>
        <v>4268.2199999999993</v>
      </c>
      <c r="H320" s="63">
        <f>35+33.87</f>
        <v>68.87</v>
      </c>
      <c r="I320" s="63">
        <f>250+241.94</f>
        <v>491.94</v>
      </c>
      <c r="J320" s="63">
        <f>1380+1335.49</f>
        <v>2715.49</v>
      </c>
      <c r="K320" s="63">
        <f>400+387.1</f>
        <v>787.1</v>
      </c>
      <c r="L320" s="63">
        <f t="shared" si="19"/>
        <v>8331.619999999999</v>
      </c>
      <c r="M320" s="62" t="s">
        <v>95</v>
      </c>
      <c r="N320" s="114"/>
    </row>
    <row r="321" spans="1:14" x14ac:dyDescent="0.25">
      <c r="A321" s="62">
        <v>311</v>
      </c>
      <c r="B321" s="61" t="s">
        <v>15</v>
      </c>
      <c r="C321" s="62" t="s">
        <v>333</v>
      </c>
      <c r="D321" s="62" t="s">
        <v>319</v>
      </c>
      <c r="E321" s="63">
        <v>73.59</v>
      </c>
      <c r="F321" s="62">
        <f t="shared" si="17"/>
        <v>28</v>
      </c>
      <c r="G321" s="63">
        <v>2060.52</v>
      </c>
      <c r="H321" s="63">
        <v>50</v>
      </c>
      <c r="I321" s="63">
        <v>250</v>
      </c>
      <c r="J321" s="63">
        <v>1380</v>
      </c>
      <c r="K321" s="63">
        <v>400</v>
      </c>
      <c r="L321" s="63">
        <f t="shared" si="19"/>
        <v>4140.5200000000004</v>
      </c>
      <c r="M321" s="64"/>
      <c r="N321" s="114"/>
    </row>
    <row r="322" spans="1:14" x14ac:dyDescent="0.25">
      <c r="A322" s="62">
        <v>312</v>
      </c>
      <c r="B322" s="61" t="s">
        <v>15</v>
      </c>
      <c r="C322" s="62" t="s">
        <v>334</v>
      </c>
      <c r="D322" s="62" t="s">
        <v>319</v>
      </c>
      <c r="E322" s="63">
        <v>73.59</v>
      </c>
      <c r="F322" s="62">
        <f t="shared" si="17"/>
        <v>28</v>
      </c>
      <c r="G322" s="63">
        <v>2060.52</v>
      </c>
      <c r="H322" s="63"/>
      <c r="I322" s="63">
        <v>250</v>
      </c>
      <c r="J322" s="63">
        <v>1380</v>
      </c>
      <c r="K322" s="63">
        <v>400</v>
      </c>
      <c r="L322" s="63">
        <f t="shared" si="19"/>
        <v>4090.52</v>
      </c>
      <c r="M322" s="64"/>
      <c r="N322" s="114"/>
    </row>
    <row r="323" spans="1:14" ht="30" x14ac:dyDescent="0.25">
      <c r="A323" s="62">
        <v>313</v>
      </c>
      <c r="B323" s="61" t="s">
        <v>15</v>
      </c>
      <c r="C323" s="62" t="s">
        <v>335</v>
      </c>
      <c r="D323" s="62" t="s">
        <v>319</v>
      </c>
      <c r="E323" s="63">
        <v>73.59</v>
      </c>
      <c r="F323" s="62">
        <f t="shared" si="17"/>
        <v>57.999999999999986</v>
      </c>
      <c r="G323" s="63">
        <f>2060.52+2207.7</f>
        <v>4268.2199999999993</v>
      </c>
      <c r="H323" s="63"/>
      <c r="I323" s="63">
        <f>250+241.94</f>
        <v>491.94</v>
      </c>
      <c r="J323" s="63">
        <f>1150+1112.91</f>
        <v>2262.91</v>
      </c>
      <c r="K323" s="63">
        <f>400+387.1</f>
        <v>787.1</v>
      </c>
      <c r="L323" s="63">
        <f t="shared" si="19"/>
        <v>7810.1699999999992</v>
      </c>
      <c r="M323" s="62" t="s">
        <v>95</v>
      </c>
      <c r="N323" s="114"/>
    </row>
    <row r="324" spans="1:14" x14ac:dyDescent="0.25">
      <c r="A324" s="62">
        <v>314</v>
      </c>
      <c r="B324" s="61" t="s">
        <v>15</v>
      </c>
      <c r="C324" s="62" t="s">
        <v>336</v>
      </c>
      <c r="D324" s="62" t="s">
        <v>319</v>
      </c>
      <c r="E324" s="63">
        <v>73.59</v>
      </c>
      <c r="F324" s="62">
        <f t="shared" si="17"/>
        <v>28</v>
      </c>
      <c r="G324" s="63">
        <v>2060.52</v>
      </c>
      <c r="H324" s="63"/>
      <c r="I324" s="63">
        <v>250</v>
      </c>
      <c r="J324" s="63">
        <v>1380</v>
      </c>
      <c r="K324" s="63">
        <v>400</v>
      </c>
      <c r="L324" s="63">
        <f t="shared" si="19"/>
        <v>4090.52</v>
      </c>
      <c r="M324" s="64"/>
      <c r="N324" s="114"/>
    </row>
    <row r="325" spans="1:14" x14ac:dyDescent="0.25">
      <c r="A325" s="62">
        <v>315</v>
      </c>
      <c r="B325" s="61" t="s">
        <v>15</v>
      </c>
      <c r="C325" s="62" t="s">
        <v>337</v>
      </c>
      <c r="D325" s="62" t="s">
        <v>319</v>
      </c>
      <c r="E325" s="63">
        <v>73.59</v>
      </c>
      <c r="F325" s="62">
        <f t="shared" si="17"/>
        <v>28</v>
      </c>
      <c r="G325" s="63">
        <v>2060.52</v>
      </c>
      <c r="H325" s="63"/>
      <c r="I325" s="63">
        <v>250</v>
      </c>
      <c r="J325" s="63">
        <v>1380</v>
      </c>
      <c r="K325" s="63">
        <v>400</v>
      </c>
      <c r="L325" s="63">
        <f t="shared" si="19"/>
        <v>4090.52</v>
      </c>
      <c r="M325" s="64"/>
      <c r="N325" s="114"/>
    </row>
    <row r="326" spans="1:14" x14ac:dyDescent="0.25">
      <c r="A326" s="62">
        <v>316</v>
      </c>
      <c r="B326" s="61" t="s">
        <v>15</v>
      </c>
      <c r="C326" s="62" t="s">
        <v>338</v>
      </c>
      <c r="D326" s="62" t="s">
        <v>319</v>
      </c>
      <c r="E326" s="63">
        <v>73.59</v>
      </c>
      <c r="F326" s="62">
        <f t="shared" si="17"/>
        <v>28</v>
      </c>
      <c r="G326" s="63">
        <v>2060.52</v>
      </c>
      <c r="H326" s="63"/>
      <c r="I326" s="63">
        <v>250</v>
      </c>
      <c r="J326" s="63">
        <v>1380</v>
      </c>
      <c r="K326" s="63">
        <v>400</v>
      </c>
      <c r="L326" s="63">
        <f t="shared" si="19"/>
        <v>4090.52</v>
      </c>
      <c r="M326" s="64"/>
      <c r="N326" s="114"/>
    </row>
    <row r="327" spans="1:14" x14ac:dyDescent="0.25">
      <c r="A327" s="62">
        <v>317</v>
      </c>
      <c r="B327" s="61" t="s">
        <v>15</v>
      </c>
      <c r="C327" s="62" t="s">
        <v>339</v>
      </c>
      <c r="D327" s="62" t="s">
        <v>319</v>
      </c>
      <c r="E327" s="63">
        <v>73.59</v>
      </c>
      <c r="F327" s="62">
        <f t="shared" si="17"/>
        <v>28</v>
      </c>
      <c r="G327" s="63">
        <v>2060.52</v>
      </c>
      <c r="H327" s="63"/>
      <c r="I327" s="63">
        <v>250</v>
      </c>
      <c r="J327" s="63">
        <v>1380</v>
      </c>
      <c r="K327" s="63">
        <v>400</v>
      </c>
      <c r="L327" s="63">
        <f t="shared" si="19"/>
        <v>4090.52</v>
      </c>
      <c r="M327" s="64"/>
      <c r="N327" s="114"/>
    </row>
    <row r="328" spans="1:14" ht="30" x14ac:dyDescent="0.25">
      <c r="A328" s="62">
        <v>318</v>
      </c>
      <c r="B328" s="61" t="s">
        <v>15</v>
      </c>
      <c r="C328" s="62" t="s">
        <v>340</v>
      </c>
      <c r="D328" s="62" t="s">
        <v>319</v>
      </c>
      <c r="E328" s="63">
        <v>73.59</v>
      </c>
      <c r="F328" s="62">
        <f t="shared" si="17"/>
        <v>57.999999999999986</v>
      </c>
      <c r="G328" s="63">
        <f>2060.52+2207.7</f>
        <v>4268.2199999999993</v>
      </c>
      <c r="H328" s="63"/>
      <c r="I328" s="63">
        <f>250+241.94</f>
        <v>491.94</v>
      </c>
      <c r="J328" s="63">
        <f>1150+1112.91</f>
        <v>2262.91</v>
      </c>
      <c r="K328" s="63">
        <f>400+387.1</f>
        <v>787.1</v>
      </c>
      <c r="L328" s="63">
        <f t="shared" si="19"/>
        <v>7810.1699999999992</v>
      </c>
      <c r="M328" s="62" t="s">
        <v>95</v>
      </c>
      <c r="N328" s="114"/>
    </row>
    <row r="329" spans="1:14" x14ac:dyDescent="0.25">
      <c r="A329" s="62">
        <v>319</v>
      </c>
      <c r="B329" s="61" t="s">
        <v>15</v>
      </c>
      <c r="C329" s="62" t="s">
        <v>341</v>
      </c>
      <c r="D329" s="62" t="s">
        <v>319</v>
      </c>
      <c r="E329" s="63">
        <v>73.59</v>
      </c>
      <c r="F329" s="62">
        <f t="shared" si="17"/>
        <v>28</v>
      </c>
      <c r="G329" s="63">
        <v>2060.52</v>
      </c>
      <c r="H329" s="63"/>
      <c r="I329" s="63">
        <v>250</v>
      </c>
      <c r="J329" s="63">
        <v>1380</v>
      </c>
      <c r="K329" s="63">
        <v>400</v>
      </c>
      <c r="L329" s="63">
        <f t="shared" si="19"/>
        <v>4090.52</v>
      </c>
      <c r="M329" s="64"/>
      <c r="N329" s="114"/>
    </row>
    <row r="330" spans="1:14" x14ac:dyDescent="0.25">
      <c r="A330" s="62">
        <v>320</v>
      </c>
      <c r="B330" s="61" t="s">
        <v>15</v>
      </c>
      <c r="C330" s="62" t="s">
        <v>342</v>
      </c>
      <c r="D330" s="62" t="s">
        <v>319</v>
      </c>
      <c r="E330" s="63">
        <v>73.59</v>
      </c>
      <c r="F330" s="62">
        <f t="shared" si="17"/>
        <v>28</v>
      </c>
      <c r="G330" s="63">
        <v>2060.52</v>
      </c>
      <c r="H330" s="63"/>
      <c r="I330" s="63">
        <v>250</v>
      </c>
      <c r="J330" s="63">
        <v>1380</v>
      </c>
      <c r="K330" s="63">
        <v>400</v>
      </c>
      <c r="L330" s="63">
        <f t="shared" si="19"/>
        <v>4090.52</v>
      </c>
      <c r="M330" s="64"/>
      <c r="N330" s="114"/>
    </row>
    <row r="331" spans="1:14" x14ac:dyDescent="0.25">
      <c r="A331" s="62">
        <v>321</v>
      </c>
      <c r="B331" s="61" t="s">
        <v>15</v>
      </c>
      <c r="C331" s="62" t="s">
        <v>343</v>
      </c>
      <c r="D331" s="62" t="s">
        <v>319</v>
      </c>
      <c r="E331" s="63">
        <v>73.59</v>
      </c>
      <c r="F331" s="62">
        <f t="shared" si="17"/>
        <v>28</v>
      </c>
      <c r="G331" s="63">
        <v>2060.52</v>
      </c>
      <c r="H331" s="63"/>
      <c r="I331" s="63">
        <v>250</v>
      </c>
      <c r="J331" s="63">
        <v>1380</v>
      </c>
      <c r="K331" s="63">
        <v>400</v>
      </c>
      <c r="L331" s="63">
        <f t="shared" si="19"/>
        <v>4090.52</v>
      </c>
      <c r="M331" s="64"/>
      <c r="N331" s="114"/>
    </row>
    <row r="332" spans="1:14" x14ac:dyDescent="0.25">
      <c r="A332" s="62">
        <v>322</v>
      </c>
      <c r="B332" s="61" t="s">
        <v>15</v>
      </c>
      <c r="C332" s="62" t="s">
        <v>344</v>
      </c>
      <c r="D332" s="62" t="s">
        <v>319</v>
      </c>
      <c r="E332" s="63">
        <v>73.59</v>
      </c>
      <c r="F332" s="62">
        <f t="shared" ref="F332:F395" si="20">G332/E332</f>
        <v>28</v>
      </c>
      <c r="G332" s="63">
        <v>2060.52</v>
      </c>
      <c r="H332" s="63"/>
      <c r="I332" s="63">
        <v>250</v>
      </c>
      <c r="J332" s="63">
        <v>1380</v>
      </c>
      <c r="K332" s="63">
        <v>400</v>
      </c>
      <c r="L332" s="63">
        <f t="shared" si="19"/>
        <v>4090.52</v>
      </c>
      <c r="M332" s="64"/>
      <c r="N332" s="114"/>
    </row>
    <row r="333" spans="1:14" ht="30" x14ac:dyDescent="0.25">
      <c r="A333" s="62">
        <v>323</v>
      </c>
      <c r="B333" s="61" t="s">
        <v>15</v>
      </c>
      <c r="C333" s="62" t="s">
        <v>345</v>
      </c>
      <c r="D333" s="62" t="s">
        <v>319</v>
      </c>
      <c r="E333" s="63">
        <v>73.59</v>
      </c>
      <c r="F333" s="62">
        <f t="shared" si="20"/>
        <v>57.999999999999986</v>
      </c>
      <c r="G333" s="63">
        <f>2060.52+2207.7</f>
        <v>4268.2199999999993</v>
      </c>
      <c r="H333" s="63"/>
      <c r="I333" s="63">
        <f>250+241.94</f>
        <v>491.94</v>
      </c>
      <c r="J333" s="63">
        <f>1150+1112.91</f>
        <v>2262.91</v>
      </c>
      <c r="K333" s="63">
        <f>400+387.1</f>
        <v>787.1</v>
      </c>
      <c r="L333" s="63">
        <f t="shared" si="19"/>
        <v>7810.1699999999992</v>
      </c>
      <c r="M333" s="62" t="s">
        <v>95</v>
      </c>
      <c r="N333" s="114"/>
    </row>
    <row r="334" spans="1:14" ht="30" x14ac:dyDescent="0.25">
      <c r="A334" s="62">
        <v>324</v>
      </c>
      <c r="B334" s="61" t="s">
        <v>15</v>
      </c>
      <c r="C334" s="62" t="s">
        <v>346</v>
      </c>
      <c r="D334" s="62" t="s">
        <v>319</v>
      </c>
      <c r="E334" s="63">
        <v>73.59</v>
      </c>
      <c r="F334" s="62">
        <f t="shared" si="20"/>
        <v>57.999999999999986</v>
      </c>
      <c r="G334" s="63">
        <f>2060.52+2207.7</f>
        <v>4268.2199999999993</v>
      </c>
      <c r="H334" s="63"/>
      <c r="I334" s="63">
        <f>250+241.94</f>
        <v>491.94</v>
      </c>
      <c r="J334" s="63">
        <f>1150+1112.91</f>
        <v>2262.91</v>
      </c>
      <c r="K334" s="63">
        <f>400+387.1</f>
        <v>787.1</v>
      </c>
      <c r="L334" s="63">
        <f t="shared" si="19"/>
        <v>7810.1699999999992</v>
      </c>
      <c r="M334" s="62" t="s">
        <v>95</v>
      </c>
      <c r="N334" s="114"/>
    </row>
    <row r="335" spans="1:14" ht="30" x14ac:dyDescent="0.25">
      <c r="A335" s="62">
        <v>325</v>
      </c>
      <c r="B335" s="61" t="s">
        <v>15</v>
      </c>
      <c r="C335" s="62" t="s">
        <v>347</v>
      </c>
      <c r="D335" s="62" t="s">
        <v>319</v>
      </c>
      <c r="E335" s="63">
        <v>73.59</v>
      </c>
      <c r="F335" s="62">
        <f t="shared" si="20"/>
        <v>57.999999999999986</v>
      </c>
      <c r="G335" s="63">
        <f>2060.52+2207.7</f>
        <v>4268.2199999999993</v>
      </c>
      <c r="H335" s="63"/>
      <c r="I335" s="63">
        <f>250+241.94</f>
        <v>491.94</v>
      </c>
      <c r="J335" s="63">
        <f>1150+1112.91</f>
        <v>2262.91</v>
      </c>
      <c r="K335" s="63">
        <f>400+387.1</f>
        <v>787.1</v>
      </c>
      <c r="L335" s="63">
        <f t="shared" si="19"/>
        <v>7810.1699999999992</v>
      </c>
      <c r="M335" s="62" t="s">
        <v>95</v>
      </c>
      <c r="N335" s="114"/>
    </row>
    <row r="336" spans="1:14" x14ac:dyDescent="0.25">
      <c r="A336" s="62">
        <v>326</v>
      </c>
      <c r="B336" s="61" t="s">
        <v>15</v>
      </c>
      <c r="C336" s="62" t="s">
        <v>348</v>
      </c>
      <c r="D336" s="62" t="s">
        <v>319</v>
      </c>
      <c r="E336" s="63">
        <v>73.59</v>
      </c>
      <c r="F336" s="62">
        <f t="shared" si="20"/>
        <v>28</v>
      </c>
      <c r="G336" s="63">
        <v>2060.52</v>
      </c>
      <c r="H336" s="63"/>
      <c r="I336" s="63">
        <v>250</v>
      </c>
      <c r="J336" s="63">
        <v>1150</v>
      </c>
      <c r="K336" s="63">
        <v>400</v>
      </c>
      <c r="L336" s="63">
        <f t="shared" si="19"/>
        <v>3860.52</v>
      </c>
      <c r="M336" s="64"/>
      <c r="N336" s="114"/>
    </row>
    <row r="337" spans="1:14" x14ac:dyDescent="0.25">
      <c r="A337" s="62">
        <v>327</v>
      </c>
      <c r="B337" s="61" t="s">
        <v>15</v>
      </c>
      <c r="C337" s="62" t="s">
        <v>349</v>
      </c>
      <c r="D337" s="62" t="s">
        <v>319</v>
      </c>
      <c r="E337" s="63">
        <v>73.59</v>
      </c>
      <c r="F337" s="62">
        <f t="shared" si="20"/>
        <v>28</v>
      </c>
      <c r="G337" s="63">
        <v>2060.52</v>
      </c>
      <c r="H337" s="63"/>
      <c r="I337" s="63">
        <v>250</v>
      </c>
      <c r="J337" s="63">
        <v>1380</v>
      </c>
      <c r="K337" s="63">
        <v>400</v>
      </c>
      <c r="L337" s="63">
        <f t="shared" si="19"/>
        <v>4090.52</v>
      </c>
      <c r="M337" s="64"/>
      <c r="N337" s="114"/>
    </row>
    <row r="338" spans="1:14" x14ac:dyDescent="0.25">
      <c r="A338" s="62">
        <v>328</v>
      </c>
      <c r="B338" s="61" t="s">
        <v>15</v>
      </c>
      <c r="C338" s="62" t="s">
        <v>350</v>
      </c>
      <c r="D338" s="62" t="s">
        <v>319</v>
      </c>
      <c r="E338" s="63">
        <v>73.59</v>
      </c>
      <c r="F338" s="62">
        <f t="shared" si="20"/>
        <v>28</v>
      </c>
      <c r="G338" s="63">
        <v>2060.52</v>
      </c>
      <c r="H338" s="63">
        <v>50</v>
      </c>
      <c r="I338" s="63">
        <v>250</v>
      </c>
      <c r="J338" s="63">
        <v>1380</v>
      </c>
      <c r="K338" s="63">
        <v>400</v>
      </c>
      <c r="L338" s="63">
        <f t="shared" si="19"/>
        <v>4140.5200000000004</v>
      </c>
      <c r="M338" s="64"/>
      <c r="N338" s="114"/>
    </row>
    <row r="339" spans="1:14" x14ac:dyDescent="0.25">
      <c r="A339" s="62">
        <v>329</v>
      </c>
      <c r="B339" s="61" t="s">
        <v>15</v>
      </c>
      <c r="C339" s="62" t="s">
        <v>351</v>
      </c>
      <c r="D339" s="62" t="s">
        <v>319</v>
      </c>
      <c r="E339" s="63">
        <v>73.59</v>
      </c>
      <c r="F339" s="62">
        <f t="shared" si="20"/>
        <v>28</v>
      </c>
      <c r="G339" s="63">
        <v>2060.52</v>
      </c>
      <c r="H339" s="63"/>
      <c r="I339" s="63">
        <v>250</v>
      </c>
      <c r="J339" s="63">
        <v>1380</v>
      </c>
      <c r="K339" s="63">
        <v>400</v>
      </c>
      <c r="L339" s="63">
        <f t="shared" si="19"/>
        <v>4090.52</v>
      </c>
      <c r="M339" s="64"/>
      <c r="N339" s="114"/>
    </row>
    <row r="340" spans="1:14" x14ac:dyDescent="0.25">
      <c r="A340" s="62">
        <v>330</v>
      </c>
      <c r="B340" s="61" t="s">
        <v>15</v>
      </c>
      <c r="C340" s="62" t="s">
        <v>352</v>
      </c>
      <c r="D340" s="62" t="s">
        <v>319</v>
      </c>
      <c r="E340" s="63">
        <v>73.59</v>
      </c>
      <c r="F340" s="62">
        <f t="shared" si="20"/>
        <v>28</v>
      </c>
      <c r="G340" s="63">
        <v>2060.52</v>
      </c>
      <c r="H340" s="63"/>
      <c r="I340" s="63">
        <v>250</v>
      </c>
      <c r="J340" s="63">
        <v>1380</v>
      </c>
      <c r="K340" s="63">
        <v>400</v>
      </c>
      <c r="L340" s="63">
        <f t="shared" si="19"/>
        <v>4090.52</v>
      </c>
      <c r="M340" s="64"/>
      <c r="N340" s="114"/>
    </row>
    <row r="341" spans="1:14" x14ac:dyDescent="0.25">
      <c r="A341" s="62">
        <v>331</v>
      </c>
      <c r="B341" s="61" t="s">
        <v>15</v>
      </c>
      <c r="C341" s="62" t="s">
        <v>353</v>
      </c>
      <c r="D341" s="62" t="s">
        <v>319</v>
      </c>
      <c r="E341" s="63">
        <v>73.59</v>
      </c>
      <c r="F341" s="62">
        <f t="shared" si="20"/>
        <v>28</v>
      </c>
      <c r="G341" s="63">
        <v>2060.52</v>
      </c>
      <c r="H341" s="63"/>
      <c r="I341" s="63">
        <v>250</v>
      </c>
      <c r="J341" s="63">
        <v>1380</v>
      </c>
      <c r="K341" s="63">
        <v>400</v>
      </c>
      <c r="L341" s="63">
        <f t="shared" si="19"/>
        <v>4090.52</v>
      </c>
      <c r="M341" s="64"/>
      <c r="N341" s="114"/>
    </row>
    <row r="342" spans="1:14" ht="30" x14ac:dyDescent="0.25">
      <c r="A342" s="62">
        <v>332</v>
      </c>
      <c r="B342" s="61" t="s">
        <v>15</v>
      </c>
      <c r="C342" s="62" t="s">
        <v>354</v>
      </c>
      <c r="D342" s="62" t="s">
        <v>319</v>
      </c>
      <c r="E342" s="63">
        <v>73.59</v>
      </c>
      <c r="F342" s="62">
        <f t="shared" si="20"/>
        <v>57.999999999999986</v>
      </c>
      <c r="G342" s="63">
        <f>2060.52+2207.7</f>
        <v>4268.2199999999993</v>
      </c>
      <c r="H342" s="63"/>
      <c r="I342" s="63">
        <f>250+241.94</f>
        <v>491.94</v>
      </c>
      <c r="J342" s="63">
        <f>1150+1112.91</f>
        <v>2262.91</v>
      </c>
      <c r="K342" s="63">
        <f>400+387.1</f>
        <v>787.1</v>
      </c>
      <c r="L342" s="63">
        <f t="shared" si="19"/>
        <v>7810.1699999999992</v>
      </c>
      <c r="M342" s="62" t="s">
        <v>95</v>
      </c>
      <c r="N342" s="114"/>
    </row>
    <row r="343" spans="1:14" x14ac:dyDescent="0.25">
      <c r="A343" s="62">
        <v>333</v>
      </c>
      <c r="B343" s="61" t="s">
        <v>15</v>
      </c>
      <c r="C343" s="62" t="s">
        <v>355</v>
      </c>
      <c r="D343" s="62" t="s">
        <v>319</v>
      </c>
      <c r="E343" s="63">
        <v>73.59</v>
      </c>
      <c r="F343" s="62">
        <f t="shared" si="20"/>
        <v>28</v>
      </c>
      <c r="G343" s="63">
        <v>2060.52</v>
      </c>
      <c r="H343" s="63"/>
      <c r="I343" s="63">
        <v>250</v>
      </c>
      <c r="J343" s="63">
        <v>1380</v>
      </c>
      <c r="K343" s="63">
        <v>400</v>
      </c>
      <c r="L343" s="63">
        <f t="shared" si="19"/>
        <v>4090.52</v>
      </c>
      <c r="M343" s="64"/>
      <c r="N343" s="114"/>
    </row>
    <row r="344" spans="1:14" x14ac:dyDescent="0.25">
      <c r="A344" s="62">
        <v>334</v>
      </c>
      <c r="B344" s="61" t="s">
        <v>15</v>
      </c>
      <c r="C344" s="62" t="s">
        <v>356</v>
      </c>
      <c r="D344" s="62" t="s">
        <v>319</v>
      </c>
      <c r="E344" s="63">
        <v>73.59</v>
      </c>
      <c r="F344" s="62">
        <f t="shared" si="20"/>
        <v>28</v>
      </c>
      <c r="G344" s="63">
        <v>2060.52</v>
      </c>
      <c r="H344" s="63"/>
      <c r="I344" s="63">
        <v>250</v>
      </c>
      <c r="J344" s="63">
        <v>1380</v>
      </c>
      <c r="K344" s="63">
        <v>400</v>
      </c>
      <c r="L344" s="63">
        <f t="shared" si="19"/>
        <v>4090.52</v>
      </c>
      <c r="M344" s="64"/>
      <c r="N344" s="114"/>
    </row>
    <row r="345" spans="1:14" x14ac:dyDescent="0.25">
      <c r="A345" s="62">
        <v>335</v>
      </c>
      <c r="B345" s="61" t="s">
        <v>15</v>
      </c>
      <c r="C345" s="62" t="s">
        <v>357</v>
      </c>
      <c r="D345" s="62" t="s">
        <v>319</v>
      </c>
      <c r="E345" s="63">
        <v>73.59</v>
      </c>
      <c r="F345" s="62">
        <f t="shared" si="20"/>
        <v>28</v>
      </c>
      <c r="G345" s="63">
        <v>2060.52</v>
      </c>
      <c r="H345" s="63"/>
      <c r="I345" s="63">
        <v>250</v>
      </c>
      <c r="J345" s="63">
        <v>1380</v>
      </c>
      <c r="K345" s="63">
        <v>400</v>
      </c>
      <c r="L345" s="63">
        <f t="shared" si="19"/>
        <v>4090.52</v>
      </c>
      <c r="M345" s="64"/>
      <c r="N345" s="114"/>
    </row>
    <row r="346" spans="1:14" x14ac:dyDescent="0.25">
      <c r="A346" s="62">
        <v>336</v>
      </c>
      <c r="B346" s="61" t="s">
        <v>15</v>
      </c>
      <c r="C346" s="62" t="s">
        <v>358</v>
      </c>
      <c r="D346" s="62" t="s">
        <v>319</v>
      </c>
      <c r="E346" s="63">
        <v>73.59</v>
      </c>
      <c r="F346" s="62">
        <f t="shared" si="20"/>
        <v>28</v>
      </c>
      <c r="G346" s="63">
        <v>2060.52</v>
      </c>
      <c r="H346" s="63"/>
      <c r="I346" s="63">
        <v>250</v>
      </c>
      <c r="J346" s="63">
        <v>1380</v>
      </c>
      <c r="K346" s="63">
        <v>400</v>
      </c>
      <c r="L346" s="63">
        <f t="shared" si="19"/>
        <v>4090.52</v>
      </c>
      <c r="M346" s="64"/>
      <c r="N346" s="114"/>
    </row>
    <row r="347" spans="1:14" x14ac:dyDescent="0.25">
      <c r="A347" s="62">
        <v>337</v>
      </c>
      <c r="B347" s="61" t="s">
        <v>15</v>
      </c>
      <c r="C347" s="62" t="s">
        <v>359</v>
      </c>
      <c r="D347" s="62" t="s">
        <v>319</v>
      </c>
      <c r="E347" s="63">
        <v>73.59</v>
      </c>
      <c r="F347" s="62">
        <f t="shared" si="20"/>
        <v>28</v>
      </c>
      <c r="G347" s="63">
        <v>2060.52</v>
      </c>
      <c r="H347" s="63"/>
      <c r="I347" s="63">
        <v>250</v>
      </c>
      <c r="J347" s="63">
        <v>1380</v>
      </c>
      <c r="K347" s="63">
        <v>400</v>
      </c>
      <c r="L347" s="63">
        <f t="shared" si="19"/>
        <v>4090.52</v>
      </c>
      <c r="M347" s="64"/>
      <c r="N347" s="114"/>
    </row>
    <row r="348" spans="1:14" x14ac:dyDescent="0.25">
      <c r="A348" s="62">
        <v>338</v>
      </c>
      <c r="B348" s="61" t="s">
        <v>15</v>
      </c>
      <c r="C348" s="62" t="s">
        <v>360</v>
      </c>
      <c r="D348" s="62" t="s">
        <v>319</v>
      </c>
      <c r="E348" s="63">
        <v>73.59</v>
      </c>
      <c r="F348" s="62">
        <f t="shared" si="20"/>
        <v>28</v>
      </c>
      <c r="G348" s="63">
        <v>2060.52</v>
      </c>
      <c r="H348" s="63"/>
      <c r="I348" s="63">
        <v>250</v>
      </c>
      <c r="J348" s="63">
        <v>1380</v>
      </c>
      <c r="K348" s="63">
        <v>400</v>
      </c>
      <c r="L348" s="63">
        <f t="shared" si="19"/>
        <v>4090.52</v>
      </c>
      <c r="M348" s="64"/>
      <c r="N348" s="114"/>
    </row>
    <row r="349" spans="1:14" x14ac:dyDescent="0.25">
      <c r="A349" s="62">
        <v>339</v>
      </c>
      <c r="B349" s="61" t="s">
        <v>15</v>
      </c>
      <c r="C349" s="62" t="s">
        <v>361</v>
      </c>
      <c r="D349" s="62" t="s">
        <v>319</v>
      </c>
      <c r="E349" s="63">
        <v>73.59</v>
      </c>
      <c r="F349" s="62">
        <f t="shared" si="20"/>
        <v>28</v>
      </c>
      <c r="G349" s="63">
        <v>2060.52</v>
      </c>
      <c r="H349" s="63"/>
      <c r="I349" s="63">
        <v>250</v>
      </c>
      <c r="J349" s="63">
        <v>1380</v>
      </c>
      <c r="K349" s="63">
        <v>400</v>
      </c>
      <c r="L349" s="63">
        <f t="shared" si="19"/>
        <v>4090.52</v>
      </c>
      <c r="M349" s="64"/>
      <c r="N349" s="114"/>
    </row>
    <row r="350" spans="1:14" x14ac:dyDescent="0.25">
      <c r="A350" s="62">
        <v>340</v>
      </c>
      <c r="B350" s="61" t="s">
        <v>15</v>
      </c>
      <c r="C350" s="62" t="s">
        <v>362</v>
      </c>
      <c r="D350" s="62" t="s">
        <v>319</v>
      </c>
      <c r="E350" s="63">
        <v>73.59</v>
      </c>
      <c r="F350" s="62">
        <f t="shared" si="20"/>
        <v>28</v>
      </c>
      <c r="G350" s="63">
        <v>2060.52</v>
      </c>
      <c r="H350" s="63"/>
      <c r="I350" s="63">
        <v>250</v>
      </c>
      <c r="J350" s="63">
        <v>1380</v>
      </c>
      <c r="K350" s="63">
        <v>400</v>
      </c>
      <c r="L350" s="63">
        <f t="shared" si="19"/>
        <v>4090.52</v>
      </c>
      <c r="M350" s="64"/>
      <c r="N350" s="114"/>
    </row>
    <row r="351" spans="1:14" x14ac:dyDescent="0.25">
      <c r="A351" s="62">
        <v>341</v>
      </c>
      <c r="B351" s="61" t="s">
        <v>15</v>
      </c>
      <c r="C351" s="62" t="s">
        <v>363</v>
      </c>
      <c r="D351" s="62" t="s">
        <v>319</v>
      </c>
      <c r="E351" s="63">
        <v>73.59</v>
      </c>
      <c r="F351" s="62">
        <f t="shared" si="20"/>
        <v>28</v>
      </c>
      <c r="G351" s="63">
        <v>2060.52</v>
      </c>
      <c r="H351" s="63"/>
      <c r="I351" s="63">
        <v>250</v>
      </c>
      <c r="J351" s="63">
        <v>1380</v>
      </c>
      <c r="K351" s="63">
        <v>400</v>
      </c>
      <c r="L351" s="63">
        <f t="shared" si="19"/>
        <v>4090.52</v>
      </c>
      <c r="M351" s="64"/>
      <c r="N351" s="114"/>
    </row>
    <row r="352" spans="1:14" ht="30" x14ac:dyDescent="0.25">
      <c r="A352" s="62">
        <v>342</v>
      </c>
      <c r="B352" s="61" t="s">
        <v>15</v>
      </c>
      <c r="C352" s="62" t="s">
        <v>364</v>
      </c>
      <c r="D352" s="62" t="s">
        <v>319</v>
      </c>
      <c r="E352" s="63">
        <v>73.59</v>
      </c>
      <c r="F352" s="62">
        <f t="shared" si="20"/>
        <v>57.999999999999986</v>
      </c>
      <c r="G352" s="63">
        <f>2060.52+2207.7</f>
        <v>4268.2199999999993</v>
      </c>
      <c r="H352" s="63"/>
      <c r="I352" s="63">
        <f>250+241.94</f>
        <v>491.94</v>
      </c>
      <c r="J352" s="63">
        <f>1150+1112.91</f>
        <v>2262.91</v>
      </c>
      <c r="K352" s="63">
        <f>400+387.1</f>
        <v>787.1</v>
      </c>
      <c r="L352" s="63">
        <f t="shared" si="19"/>
        <v>7810.1699999999992</v>
      </c>
      <c r="M352" s="62" t="s">
        <v>95</v>
      </c>
      <c r="N352" s="114"/>
    </row>
    <row r="353" spans="1:14" ht="30" x14ac:dyDescent="0.25">
      <c r="A353" s="62">
        <v>343</v>
      </c>
      <c r="B353" s="61" t="s">
        <v>15</v>
      </c>
      <c r="C353" s="62" t="s">
        <v>365</v>
      </c>
      <c r="D353" s="62" t="s">
        <v>319</v>
      </c>
      <c r="E353" s="63">
        <v>73.59</v>
      </c>
      <c r="F353" s="62">
        <f t="shared" si="20"/>
        <v>57.999999999999986</v>
      </c>
      <c r="G353" s="63">
        <f>2060.52+2207.7</f>
        <v>4268.2199999999993</v>
      </c>
      <c r="H353" s="63"/>
      <c r="I353" s="63">
        <f>250+241.94</f>
        <v>491.94</v>
      </c>
      <c r="J353" s="63">
        <f>1150+1112.91</f>
        <v>2262.91</v>
      </c>
      <c r="K353" s="63">
        <f>400+387.1</f>
        <v>787.1</v>
      </c>
      <c r="L353" s="63">
        <f t="shared" si="19"/>
        <v>7810.1699999999992</v>
      </c>
      <c r="M353" s="62" t="s">
        <v>95</v>
      </c>
      <c r="N353" s="114"/>
    </row>
    <row r="354" spans="1:14" x14ac:dyDescent="0.25">
      <c r="A354" s="62">
        <v>344</v>
      </c>
      <c r="B354" s="61" t="s">
        <v>15</v>
      </c>
      <c r="C354" s="62" t="s">
        <v>366</v>
      </c>
      <c r="D354" s="62" t="s">
        <v>319</v>
      </c>
      <c r="E354" s="63">
        <v>73.59</v>
      </c>
      <c r="F354" s="62">
        <f t="shared" si="20"/>
        <v>28</v>
      </c>
      <c r="G354" s="63">
        <v>2060.52</v>
      </c>
      <c r="H354" s="63"/>
      <c r="I354" s="63">
        <v>250</v>
      </c>
      <c r="J354" s="63">
        <v>1380</v>
      </c>
      <c r="K354" s="63">
        <v>400</v>
      </c>
      <c r="L354" s="63">
        <f t="shared" si="19"/>
        <v>4090.52</v>
      </c>
      <c r="M354" s="64"/>
      <c r="N354" s="114"/>
    </row>
    <row r="355" spans="1:14" x14ac:dyDescent="0.25">
      <c r="A355" s="62">
        <v>345</v>
      </c>
      <c r="B355" s="61" t="s">
        <v>15</v>
      </c>
      <c r="C355" s="62" t="s">
        <v>367</v>
      </c>
      <c r="D355" s="62" t="s">
        <v>319</v>
      </c>
      <c r="E355" s="63">
        <v>73.59</v>
      </c>
      <c r="F355" s="62">
        <f t="shared" si="20"/>
        <v>28</v>
      </c>
      <c r="G355" s="63">
        <v>2060.52</v>
      </c>
      <c r="H355" s="63"/>
      <c r="I355" s="63">
        <v>250</v>
      </c>
      <c r="J355" s="63">
        <v>1380</v>
      </c>
      <c r="K355" s="63">
        <v>400</v>
      </c>
      <c r="L355" s="63">
        <f t="shared" si="19"/>
        <v>4090.52</v>
      </c>
      <c r="M355" s="64"/>
      <c r="N355" s="114"/>
    </row>
    <row r="356" spans="1:14" x14ac:dyDescent="0.25">
      <c r="A356" s="62">
        <v>346</v>
      </c>
      <c r="B356" s="61" t="s">
        <v>15</v>
      </c>
      <c r="C356" s="62" t="s">
        <v>368</v>
      </c>
      <c r="D356" s="62" t="s">
        <v>319</v>
      </c>
      <c r="E356" s="63">
        <v>73.59</v>
      </c>
      <c r="F356" s="62">
        <f t="shared" si="20"/>
        <v>28</v>
      </c>
      <c r="G356" s="63">
        <v>2060.52</v>
      </c>
      <c r="H356" s="63"/>
      <c r="I356" s="63">
        <v>250</v>
      </c>
      <c r="J356" s="63">
        <v>1380</v>
      </c>
      <c r="K356" s="63">
        <v>400</v>
      </c>
      <c r="L356" s="63">
        <f t="shared" si="19"/>
        <v>4090.52</v>
      </c>
      <c r="M356" s="64"/>
      <c r="N356" s="114"/>
    </row>
    <row r="357" spans="1:14" x14ac:dyDescent="0.25">
      <c r="A357" s="62">
        <v>347</v>
      </c>
      <c r="B357" s="61" t="s">
        <v>15</v>
      </c>
      <c r="C357" s="62" t="s">
        <v>369</v>
      </c>
      <c r="D357" s="62" t="s">
        <v>319</v>
      </c>
      <c r="E357" s="63">
        <v>73.59</v>
      </c>
      <c r="F357" s="62">
        <f t="shared" si="20"/>
        <v>28</v>
      </c>
      <c r="G357" s="63">
        <v>2060.52</v>
      </c>
      <c r="H357" s="63"/>
      <c r="I357" s="63">
        <v>250</v>
      </c>
      <c r="J357" s="63">
        <v>1380</v>
      </c>
      <c r="K357" s="63">
        <v>400</v>
      </c>
      <c r="L357" s="63">
        <f t="shared" si="19"/>
        <v>4090.52</v>
      </c>
      <c r="M357" s="64"/>
      <c r="N357" s="114"/>
    </row>
    <row r="358" spans="1:14" ht="30" x14ac:dyDescent="0.25">
      <c r="A358" s="62">
        <v>348</v>
      </c>
      <c r="B358" s="61" t="s">
        <v>15</v>
      </c>
      <c r="C358" s="62" t="s">
        <v>370</v>
      </c>
      <c r="D358" s="62" t="s">
        <v>319</v>
      </c>
      <c r="E358" s="63">
        <v>73.59</v>
      </c>
      <c r="F358" s="62">
        <f t="shared" si="20"/>
        <v>57.999999999999986</v>
      </c>
      <c r="G358" s="63">
        <f>2060.52+2207.7</f>
        <v>4268.2199999999993</v>
      </c>
      <c r="H358" s="63"/>
      <c r="I358" s="63">
        <f>250+241.94</f>
        <v>491.94</v>
      </c>
      <c r="J358" s="63">
        <f>1150+1112.91</f>
        <v>2262.91</v>
      </c>
      <c r="K358" s="63">
        <f>400+387.1</f>
        <v>787.1</v>
      </c>
      <c r="L358" s="63">
        <f t="shared" si="19"/>
        <v>7810.1699999999992</v>
      </c>
      <c r="M358" s="62" t="s">
        <v>95</v>
      </c>
      <c r="N358" s="114"/>
    </row>
    <row r="359" spans="1:14" x14ac:dyDescent="0.25">
      <c r="A359" s="62">
        <v>349</v>
      </c>
      <c r="B359" s="61" t="s">
        <v>15</v>
      </c>
      <c r="C359" s="62" t="s">
        <v>371</v>
      </c>
      <c r="D359" s="62" t="s">
        <v>319</v>
      </c>
      <c r="E359" s="63">
        <v>73.59</v>
      </c>
      <c r="F359" s="62">
        <f t="shared" si="20"/>
        <v>28</v>
      </c>
      <c r="G359" s="63">
        <v>2060.52</v>
      </c>
      <c r="H359" s="63"/>
      <c r="I359" s="63">
        <v>250</v>
      </c>
      <c r="J359" s="63">
        <v>1380</v>
      </c>
      <c r="K359" s="63">
        <v>400</v>
      </c>
      <c r="L359" s="63">
        <f t="shared" si="19"/>
        <v>4090.52</v>
      </c>
      <c r="M359" s="64"/>
      <c r="N359" s="114"/>
    </row>
    <row r="360" spans="1:14" x14ac:dyDescent="0.25">
      <c r="A360" s="62">
        <v>350</v>
      </c>
      <c r="B360" s="61" t="s">
        <v>15</v>
      </c>
      <c r="C360" s="62" t="s">
        <v>372</v>
      </c>
      <c r="D360" s="62" t="s">
        <v>319</v>
      </c>
      <c r="E360" s="63">
        <v>73.59</v>
      </c>
      <c r="F360" s="62">
        <f t="shared" si="20"/>
        <v>28</v>
      </c>
      <c r="G360" s="63">
        <v>2060.52</v>
      </c>
      <c r="H360" s="63"/>
      <c r="I360" s="63">
        <v>250</v>
      </c>
      <c r="J360" s="63">
        <v>1380</v>
      </c>
      <c r="K360" s="63">
        <v>400</v>
      </c>
      <c r="L360" s="63">
        <f t="shared" si="19"/>
        <v>4090.52</v>
      </c>
      <c r="M360" s="64"/>
      <c r="N360" s="114"/>
    </row>
    <row r="361" spans="1:14" x14ac:dyDescent="0.25">
      <c r="A361" s="62">
        <v>351</v>
      </c>
      <c r="B361" s="61" t="s">
        <v>15</v>
      </c>
      <c r="C361" s="62" t="s">
        <v>373</v>
      </c>
      <c r="D361" s="62" t="s">
        <v>319</v>
      </c>
      <c r="E361" s="63">
        <v>73.59</v>
      </c>
      <c r="F361" s="62">
        <f t="shared" si="20"/>
        <v>28</v>
      </c>
      <c r="G361" s="63">
        <v>2060.52</v>
      </c>
      <c r="H361" s="63"/>
      <c r="I361" s="63">
        <v>250</v>
      </c>
      <c r="J361" s="63">
        <v>1380</v>
      </c>
      <c r="K361" s="63">
        <v>400</v>
      </c>
      <c r="L361" s="63">
        <f t="shared" si="19"/>
        <v>4090.52</v>
      </c>
      <c r="M361" s="64"/>
      <c r="N361" s="114"/>
    </row>
    <row r="362" spans="1:14" ht="30" x14ac:dyDescent="0.25">
      <c r="A362" s="62">
        <v>352</v>
      </c>
      <c r="B362" s="61" t="s">
        <v>15</v>
      </c>
      <c r="C362" s="62" t="s">
        <v>374</v>
      </c>
      <c r="D362" s="62" t="s">
        <v>319</v>
      </c>
      <c r="E362" s="63">
        <v>73.59</v>
      </c>
      <c r="F362" s="62">
        <f t="shared" si="20"/>
        <v>57.999999999999986</v>
      </c>
      <c r="G362" s="63">
        <f>2060.52+2207.7</f>
        <v>4268.2199999999993</v>
      </c>
      <c r="H362" s="63"/>
      <c r="I362" s="63">
        <f>250+241.94</f>
        <v>491.94</v>
      </c>
      <c r="J362" s="63">
        <f>1380+1335.49</f>
        <v>2715.49</v>
      </c>
      <c r="K362" s="63">
        <f>400+387.1</f>
        <v>787.1</v>
      </c>
      <c r="L362" s="63">
        <f t="shared" si="19"/>
        <v>8262.7499999999982</v>
      </c>
      <c r="M362" s="62" t="s">
        <v>95</v>
      </c>
      <c r="N362" s="114"/>
    </row>
    <row r="363" spans="1:14" x14ac:dyDescent="0.25">
      <c r="A363" s="62">
        <v>353</v>
      </c>
      <c r="B363" s="61" t="s">
        <v>15</v>
      </c>
      <c r="C363" s="62" t="s">
        <v>375</v>
      </c>
      <c r="D363" s="62" t="s">
        <v>319</v>
      </c>
      <c r="E363" s="63">
        <v>73.59</v>
      </c>
      <c r="F363" s="62">
        <f t="shared" si="20"/>
        <v>28</v>
      </c>
      <c r="G363" s="63">
        <v>2060.52</v>
      </c>
      <c r="H363" s="63"/>
      <c r="I363" s="63">
        <v>250</v>
      </c>
      <c r="J363" s="63">
        <v>1380</v>
      </c>
      <c r="K363" s="63">
        <v>400</v>
      </c>
      <c r="L363" s="63">
        <f t="shared" si="19"/>
        <v>4090.52</v>
      </c>
      <c r="M363" s="64"/>
      <c r="N363" s="114"/>
    </row>
    <row r="364" spans="1:14" x14ac:dyDescent="0.25">
      <c r="A364" s="62">
        <v>354</v>
      </c>
      <c r="B364" s="61" t="s">
        <v>15</v>
      </c>
      <c r="C364" s="62" t="s">
        <v>376</v>
      </c>
      <c r="D364" s="62" t="s">
        <v>319</v>
      </c>
      <c r="E364" s="63">
        <v>73.59</v>
      </c>
      <c r="F364" s="62">
        <f t="shared" si="20"/>
        <v>28</v>
      </c>
      <c r="G364" s="63">
        <v>2060.52</v>
      </c>
      <c r="H364" s="63"/>
      <c r="I364" s="63">
        <v>250</v>
      </c>
      <c r="J364" s="63">
        <v>1380</v>
      </c>
      <c r="K364" s="63">
        <v>400</v>
      </c>
      <c r="L364" s="63">
        <f t="shared" si="19"/>
        <v>4090.52</v>
      </c>
      <c r="M364" s="64"/>
      <c r="N364" s="114"/>
    </row>
    <row r="365" spans="1:14" x14ac:dyDescent="0.25">
      <c r="A365" s="62">
        <v>355</v>
      </c>
      <c r="B365" s="61" t="s">
        <v>15</v>
      </c>
      <c r="C365" s="62" t="s">
        <v>377</v>
      </c>
      <c r="D365" s="62" t="s">
        <v>319</v>
      </c>
      <c r="E365" s="63">
        <v>73.59</v>
      </c>
      <c r="F365" s="62">
        <f t="shared" si="20"/>
        <v>28</v>
      </c>
      <c r="G365" s="63">
        <v>2060.52</v>
      </c>
      <c r="H365" s="63"/>
      <c r="I365" s="63">
        <v>250</v>
      </c>
      <c r="J365" s="63">
        <v>1380</v>
      </c>
      <c r="K365" s="63">
        <v>400</v>
      </c>
      <c r="L365" s="63">
        <f t="shared" si="19"/>
        <v>4090.52</v>
      </c>
      <c r="M365" s="64"/>
      <c r="N365" s="114"/>
    </row>
    <row r="366" spans="1:14" x14ac:dyDescent="0.25">
      <c r="A366" s="62">
        <v>356</v>
      </c>
      <c r="B366" s="61" t="s">
        <v>15</v>
      </c>
      <c r="C366" s="62" t="s">
        <v>378</v>
      </c>
      <c r="D366" s="62" t="s">
        <v>319</v>
      </c>
      <c r="E366" s="63">
        <v>73.59</v>
      </c>
      <c r="F366" s="62">
        <f t="shared" si="20"/>
        <v>28</v>
      </c>
      <c r="G366" s="63">
        <v>2060.52</v>
      </c>
      <c r="H366" s="63"/>
      <c r="I366" s="63">
        <v>250</v>
      </c>
      <c r="J366" s="63">
        <v>1380</v>
      </c>
      <c r="K366" s="63">
        <v>400</v>
      </c>
      <c r="L366" s="63">
        <f t="shared" si="19"/>
        <v>4090.52</v>
      </c>
      <c r="M366" s="64"/>
      <c r="N366" s="114"/>
    </row>
    <row r="367" spans="1:14" x14ac:dyDescent="0.25">
      <c r="A367" s="62">
        <v>357</v>
      </c>
      <c r="B367" s="61" t="s">
        <v>15</v>
      </c>
      <c r="C367" s="62" t="s">
        <v>379</v>
      </c>
      <c r="D367" s="62" t="s">
        <v>319</v>
      </c>
      <c r="E367" s="63">
        <v>73.59</v>
      </c>
      <c r="F367" s="62">
        <f t="shared" si="20"/>
        <v>28</v>
      </c>
      <c r="G367" s="63">
        <v>2060.52</v>
      </c>
      <c r="H367" s="63"/>
      <c r="I367" s="63">
        <v>250</v>
      </c>
      <c r="J367" s="63">
        <v>1380</v>
      </c>
      <c r="K367" s="63">
        <v>400</v>
      </c>
      <c r="L367" s="63">
        <f t="shared" si="19"/>
        <v>4090.52</v>
      </c>
      <c r="M367" s="64"/>
      <c r="N367" s="114"/>
    </row>
    <row r="368" spans="1:14" ht="30" x14ac:dyDescent="0.25">
      <c r="A368" s="62">
        <v>358</v>
      </c>
      <c r="B368" s="61" t="s">
        <v>15</v>
      </c>
      <c r="C368" s="62" t="s">
        <v>380</v>
      </c>
      <c r="D368" s="62" t="s">
        <v>319</v>
      </c>
      <c r="E368" s="63">
        <v>73.59</v>
      </c>
      <c r="F368" s="62">
        <f t="shared" si="20"/>
        <v>57.999999999999986</v>
      </c>
      <c r="G368" s="63">
        <f>2060.52+2207.7</f>
        <v>4268.2199999999993</v>
      </c>
      <c r="H368" s="63"/>
      <c r="I368" s="63">
        <f>250+241.94</f>
        <v>491.94</v>
      </c>
      <c r="J368" s="63">
        <f>1150+1112.91</f>
        <v>2262.91</v>
      </c>
      <c r="K368" s="63">
        <f>400+387.1</f>
        <v>787.1</v>
      </c>
      <c r="L368" s="63">
        <f t="shared" si="19"/>
        <v>7810.1699999999992</v>
      </c>
      <c r="M368" s="62" t="s">
        <v>95</v>
      </c>
      <c r="N368" s="114"/>
    </row>
    <row r="369" spans="1:14" x14ac:dyDescent="0.25">
      <c r="A369" s="62">
        <v>359</v>
      </c>
      <c r="B369" s="61" t="s">
        <v>15</v>
      </c>
      <c r="C369" s="62" t="s">
        <v>381</v>
      </c>
      <c r="D369" s="62" t="s">
        <v>319</v>
      </c>
      <c r="E369" s="63">
        <v>73.59</v>
      </c>
      <c r="F369" s="62">
        <f t="shared" si="20"/>
        <v>28</v>
      </c>
      <c r="G369" s="63">
        <v>2060.52</v>
      </c>
      <c r="H369" s="63"/>
      <c r="I369" s="63">
        <v>250</v>
      </c>
      <c r="J369" s="63">
        <v>1380</v>
      </c>
      <c r="K369" s="63">
        <v>400</v>
      </c>
      <c r="L369" s="63">
        <f t="shared" si="19"/>
        <v>4090.52</v>
      </c>
      <c r="M369" s="64"/>
      <c r="N369" s="114"/>
    </row>
    <row r="370" spans="1:14" ht="30" x14ac:dyDescent="0.25">
      <c r="A370" s="62">
        <v>360</v>
      </c>
      <c r="B370" s="61" t="s">
        <v>15</v>
      </c>
      <c r="C370" s="62" t="s">
        <v>382</v>
      </c>
      <c r="D370" s="62" t="s">
        <v>319</v>
      </c>
      <c r="E370" s="63">
        <v>73.59</v>
      </c>
      <c r="F370" s="62">
        <f t="shared" si="20"/>
        <v>57.999999999999986</v>
      </c>
      <c r="G370" s="63">
        <f>2060.52+2207.7</f>
        <v>4268.2199999999993</v>
      </c>
      <c r="H370" s="63"/>
      <c r="I370" s="63">
        <f>250+241.94</f>
        <v>491.94</v>
      </c>
      <c r="J370" s="63">
        <f>1380+1335.49</f>
        <v>2715.49</v>
      </c>
      <c r="K370" s="63">
        <f>400+387.1</f>
        <v>787.1</v>
      </c>
      <c r="L370" s="63">
        <f t="shared" si="19"/>
        <v>8262.7499999999982</v>
      </c>
      <c r="M370" s="62" t="s">
        <v>95</v>
      </c>
      <c r="N370" s="114"/>
    </row>
    <row r="371" spans="1:14" x14ac:dyDescent="0.25">
      <c r="A371" s="62">
        <v>361</v>
      </c>
      <c r="B371" s="61" t="s">
        <v>15</v>
      </c>
      <c r="C371" s="62" t="s">
        <v>383</v>
      </c>
      <c r="D371" s="62" t="s">
        <v>319</v>
      </c>
      <c r="E371" s="63">
        <v>73.59</v>
      </c>
      <c r="F371" s="62">
        <f t="shared" si="20"/>
        <v>28</v>
      </c>
      <c r="G371" s="63">
        <v>2060.52</v>
      </c>
      <c r="H371" s="63"/>
      <c r="I371" s="63">
        <v>250</v>
      </c>
      <c r="J371" s="63">
        <v>1380</v>
      </c>
      <c r="K371" s="63">
        <v>400</v>
      </c>
      <c r="L371" s="63">
        <f t="shared" si="19"/>
        <v>4090.52</v>
      </c>
      <c r="M371" s="64"/>
      <c r="N371" s="114"/>
    </row>
    <row r="372" spans="1:14" x14ac:dyDescent="0.25">
      <c r="A372" s="62">
        <v>362</v>
      </c>
      <c r="B372" s="61" t="s">
        <v>15</v>
      </c>
      <c r="C372" s="62" t="s">
        <v>384</v>
      </c>
      <c r="D372" s="62" t="s">
        <v>319</v>
      </c>
      <c r="E372" s="63">
        <v>73.59</v>
      </c>
      <c r="F372" s="62">
        <f t="shared" si="20"/>
        <v>28</v>
      </c>
      <c r="G372" s="63">
        <v>2060.52</v>
      </c>
      <c r="H372" s="63"/>
      <c r="I372" s="63">
        <v>250</v>
      </c>
      <c r="J372" s="63">
        <v>1380</v>
      </c>
      <c r="K372" s="63">
        <v>400</v>
      </c>
      <c r="L372" s="63">
        <f t="shared" ref="L372:L435" si="21">SUM(G372:K372)</f>
        <v>4090.52</v>
      </c>
      <c r="M372" s="64"/>
      <c r="N372" s="114"/>
    </row>
    <row r="373" spans="1:14" ht="30" x14ac:dyDescent="0.25">
      <c r="A373" s="62">
        <v>363</v>
      </c>
      <c r="B373" s="61" t="s">
        <v>15</v>
      </c>
      <c r="C373" s="62" t="s">
        <v>385</v>
      </c>
      <c r="D373" s="62" t="s">
        <v>319</v>
      </c>
      <c r="E373" s="63">
        <v>73.59</v>
      </c>
      <c r="F373" s="62">
        <f t="shared" si="20"/>
        <v>28</v>
      </c>
      <c r="G373" s="63">
        <v>2060.52</v>
      </c>
      <c r="H373" s="63"/>
      <c r="I373" s="63">
        <v>250</v>
      </c>
      <c r="J373" s="63">
        <v>1380</v>
      </c>
      <c r="K373" s="63">
        <v>400</v>
      </c>
      <c r="L373" s="63">
        <f t="shared" si="21"/>
        <v>4090.52</v>
      </c>
      <c r="M373" s="64"/>
      <c r="N373" s="114"/>
    </row>
    <row r="374" spans="1:14" x14ac:dyDescent="0.25">
      <c r="A374" s="62">
        <v>364</v>
      </c>
      <c r="B374" s="61" t="s">
        <v>15</v>
      </c>
      <c r="C374" s="62" t="s">
        <v>386</v>
      </c>
      <c r="D374" s="62" t="s">
        <v>319</v>
      </c>
      <c r="E374" s="63">
        <v>73.59</v>
      </c>
      <c r="F374" s="62">
        <f t="shared" si="20"/>
        <v>28</v>
      </c>
      <c r="G374" s="63">
        <v>2060.52</v>
      </c>
      <c r="H374" s="63"/>
      <c r="I374" s="63">
        <v>250</v>
      </c>
      <c r="J374" s="63">
        <v>1380</v>
      </c>
      <c r="K374" s="63">
        <v>400</v>
      </c>
      <c r="L374" s="63">
        <f t="shared" si="21"/>
        <v>4090.52</v>
      </c>
      <c r="M374" s="64"/>
      <c r="N374" s="114"/>
    </row>
    <row r="375" spans="1:14" x14ac:dyDescent="0.25">
      <c r="A375" s="62">
        <v>365</v>
      </c>
      <c r="B375" s="61" t="s">
        <v>15</v>
      </c>
      <c r="C375" s="62" t="s">
        <v>387</v>
      </c>
      <c r="D375" s="62" t="s">
        <v>319</v>
      </c>
      <c r="E375" s="63">
        <v>73.59</v>
      </c>
      <c r="F375" s="62">
        <f t="shared" si="20"/>
        <v>28</v>
      </c>
      <c r="G375" s="63">
        <v>2060.52</v>
      </c>
      <c r="H375" s="63"/>
      <c r="I375" s="63">
        <v>250</v>
      </c>
      <c r="J375" s="63">
        <v>1380</v>
      </c>
      <c r="K375" s="63">
        <v>400</v>
      </c>
      <c r="L375" s="63">
        <f t="shared" si="21"/>
        <v>4090.52</v>
      </c>
      <c r="M375" s="64"/>
      <c r="N375" s="114"/>
    </row>
    <row r="376" spans="1:14" x14ac:dyDescent="0.25">
      <c r="A376" s="62">
        <v>366</v>
      </c>
      <c r="B376" s="61" t="s">
        <v>15</v>
      </c>
      <c r="C376" s="62" t="s">
        <v>388</v>
      </c>
      <c r="D376" s="62" t="s">
        <v>319</v>
      </c>
      <c r="E376" s="63">
        <v>73.59</v>
      </c>
      <c r="F376" s="62">
        <f t="shared" si="20"/>
        <v>28</v>
      </c>
      <c r="G376" s="63">
        <v>2060.52</v>
      </c>
      <c r="H376" s="63"/>
      <c r="I376" s="63">
        <v>250</v>
      </c>
      <c r="J376" s="63">
        <v>1380</v>
      </c>
      <c r="K376" s="63">
        <v>400</v>
      </c>
      <c r="L376" s="63">
        <f t="shared" si="21"/>
        <v>4090.52</v>
      </c>
      <c r="M376" s="64"/>
      <c r="N376" s="114"/>
    </row>
    <row r="377" spans="1:14" x14ac:dyDescent="0.25">
      <c r="A377" s="62">
        <v>367</v>
      </c>
      <c r="B377" s="61" t="s">
        <v>15</v>
      </c>
      <c r="C377" s="62" t="s">
        <v>389</v>
      </c>
      <c r="D377" s="62" t="s">
        <v>319</v>
      </c>
      <c r="E377" s="63">
        <v>73.59</v>
      </c>
      <c r="F377" s="62">
        <f t="shared" si="20"/>
        <v>28</v>
      </c>
      <c r="G377" s="63">
        <v>2060.52</v>
      </c>
      <c r="H377" s="63"/>
      <c r="I377" s="63">
        <v>250</v>
      </c>
      <c r="J377" s="63">
        <v>1380</v>
      </c>
      <c r="K377" s="63">
        <v>400</v>
      </c>
      <c r="L377" s="63">
        <f t="shared" si="21"/>
        <v>4090.52</v>
      </c>
      <c r="M377" s="64"/>
      <c r="N377" s="114"/>
    </row>
    <row r="378" spans="1:14" ht="30" x14ac:dyDescent="0.25">
      <c r="A378" s="62">
        <v>368</v>
      </c>
      <c r="B378" s="61" t="s">
        <v>15</v>
      </c>
      <c r="C378" s="62" t="s">
        <v>390</v>
      </c>
      <c r="D378" s="62" t="s">
        <v>319</v>
      </c>
      <c r="E378" s="63">
        <v>73.59</v>
      </c>
      <c r="F378" s="62">
        <f t="shared" si="20"/>
        <v>57.999999999999986</v>
      </c>
      <c r="G378" s="63">
        <f>2060.52+2207.7</f>
        <v>4268.2199999999993</v>
      </c>
      <c r="H378" s="63"/>
      <c r="I378" s="63">
        <f>250+241.94</f>
        <v>491.94</v>
      </c>
      <c r="J378" s="63">
        <f>1150+1112.91</f>
        <v>2262.91</v>
      </c>
      <c r="K378" s="63">
        <f>400+387.1</f>
        <v>787.1</v>
      </c>
      <c r="L378" s="63">
        <f t="shared" si="21"/>
        <v>7810.1699999999992</v>
      </c>
      <c r="M378" s="62" t="s">
        <v>95</v>
      </c>
      <c r="N378" s="114"/>
    </row>
    <row r="379" spans="1:14" x14ac:dyDescent="0.25">
      <c r="A379" s="62">
        <v>369</v>
      </c>
      <c r="B379" s="61" t="s">
        <v>15</v>
      </c>
      <c r="C379" s="62" t="s">
        <v>391</v>
      </c>
      <c r="D379" s="62" t="s">
        <v>319</v>
      </c>
      <c r="E379" s="63">
        <v>73.59</v>
      </c>
      <c r="F379" s="62">
        <f t="shared" si="20"/>
        <v>28</v>
      </c>
      <c r="G379" s="63">
        <v>2060.52</v>
      </c>
      <c r="H379" s="63"/>
      <c r="I379" s="63">
        <v>250</v>
      </c>
      <c r="J379" s="63">
        <v>1380</v>
      </c>
      <c r="K379" s="63">
        <v>400</v>
      </c>
      <c r="L379" s="63">
        <f t="shared" si="21"/>
        <v>4090.52</v>
      </c>
      <c r="M379" s="64"/>
      <c r="N379" s="114"/>
    </row>
    <row r="380" spans="1:14" x14ac:dyDescent="0.25">
      <c r="A380" s="62">
        <v>370</v>
      </c>
      <c r="B380" s="61" t="s">
        <v>15</v>
      </c>
      <c r="C380" s="62" t="s">
        <v>392</v>
      </c>
      <c r="D380" s="62" t="s">
        <v>319</v>
      </c>
      <c r="E380" s="63">
        <v>73.59</v>
      </c>
      <c r="F380" s="62">
        <f t="shared" si="20"/>
        <v>28</v>
      </c>
      <c r="G380" s="63">
        <v>2060.52</v>
      </c>
      <c r="H380" s="63"/>
      <c r="I380" s="63">
        <v>250</v>
      </c>
      <c r="J380" s="63">
        <v>1380</v>
      </c>
      <c r="K380" s="63">
        <v>400</v>
      </c>
      <c r="L380" s="63">
        <f t="shared" si="21"/>
        <v>4090.52</v>
      </c>
      <c r="M380" s="64"/>
      <c r="N380" s="114"/>
    </row>
    <row r="381" spans="1:14" x14ac:dyDescent="0.25">
      <c r="A381" s="62">
        <v>371</v>
      </c>
      <c r="B381" s="61" t="s">
        <v>15</v>
      </c>
      <c r="C381" s="62" t="s">
        <v>393</v>
      </c>
      <c r="D381" s="62" t="s">
        <v>319</v>
      </c>
      <c r="E381" s="63">
        <v>73.59</v>
      </c>
      <c r="F381" s="62">
        <f t="shared" si="20"/>
        <v>28</v>
      </c>
      <c r="G381" s="63">
        <v>2060.52</v>
      </c>
      <c r="H381" s="63"/>
      <c r="I381" s="63">
        <v>250</v>
      </c>
      <c r="J381" s="63">
        <v>1380</v>
      </c>
      <c r="K381" s="63">
        <v>400</v>
      </c>
      <c r="L381" s="63">
        <f t="shared" si="21"/>
        <v>4090.52</v>
      </c>
      <c r="M381" s="64"/>
      <c r="N381" s="114"/>
    </row>
    <row r="382" spans="1:14" x14ac:dyDescent="0.25">
      <c r="A382" s="62">
        <v>372</v>
      </c>
      <c r="B382" s="61" t="s">
        <v>15</v>
      </c>
      <c r="C382" s="62" t="s">
        <v>394</v>
      </c>
      <c r="D382" s="62" t="s">
        <v>319</v>
      </c>
      <c r="E382" s="63">
        <v>73.59</v>
      </c>
      <c r="F382" s="62">
        <f t="shared" si="20"/>
        <v>28</v>
      </c>
      <c r="G382" s="63">
        <v>2060.52</v>
      </c>
      <c r="H382" s="63"/>
      <c r="I382" s="63">
        <v>250</v>
      </c>
      <c r="J382" s="63">
        <v>1380</v>
      </c>
      <c r="K382" s="63">
        <v>400</v>
      </c>
      <c r="L382" s="63">
        <f t="shared" si="21"/>
        <v>4090.52</v>
      </c>
      <c r="M382" s="64"/>
      <c r="N382" s="114"/>
    </row>
    <row r="383" spans="1:14" ht="30" x14ac:dyDescent="0.25">
      <c r="A383" s="62">
        <v>373</v>
      </c>
      <c r="B383" s="61" t="s">
        <v>15</v>
      </c>
      <c r="C383" s="62" t="s">
        <v>395</v>
      </c>
      <c r="D383" s="62" t="s">
        <v>319</v>
      </c>
      <c r="E383" s="63">
        <v>73.59</v>
      </c>
      <c r="F383" s="62">
        <f t="shared" si="20"/>
        <v>57.999999999999986</v>
      </c>
      <c r="G383" s="63">
        <f>2060.52+2207.7</f>
        <v>4268.2199999999993</v>
      </c>
      <c r="H383" s="63"/>
      <c r="I383" s="63">
        <f>250+241.94</f>
        <v>491.94</v>
      </c>
      <c r="J383" s="63">
        <f>1150+1112.91</f>
        <v>2262.91</v>
      </c>
      <c r="K383" s="63">
        <f>400+387.1</f>
        <v>787.1</v>
      </c>
      <c r="L383" s="63">
        <f t="shared" si="21"/>
        <v>7810.1699999999992</v>
      </c>
      <c r="M383" s="62" t="s">
        <v>95</v>
      </c>
      <c r="N383" s="114"/>
    </row>
    <row r="384" spans="1:14" x14ac:dyDescent="0.25">
      <c r="A384" s="62">
        <v>374</v>
      </c>
      <c r="B384" s="61" t="s">
        <v>15</v>
      </c>
      <c r="C384" s="62" t="s">
        <v>396</v>
      </c>
      <c r="D384" s="62" t="s">
        <v>319</v>
      </c>
      <c r="E384" s="63">
        <v>73.59</v>
      </c>
      <c r="F384" s="62">
        <f t="shared" si="20"/>
        <v>28</v>
      </c>
      <c r="G384" s="63">
        <v>2060.52</v>
      </c>
      <c r="H384" s="63"/>
      <c r="I384" s="63">
        <v>250</v>
      </c>
      <c r="J384" s="63">
        <v>1380</v>
      </c>
      <c r="K384" s="63">
        <v>400</v>
      </c>
      <c r="L384" s="63">
        <f t="shared" si="21"/>
        <v>4090.52</v>
      </c>
      <c r="M384" s="64"/>
      <c r="N384" s="114"/>
    </row>
    <row r="385" spans="1:14" ht="30" x14ac:dyDescent="0.25">
      <c r="A385" s="62">
        <v>375</v>
      </c>
      <c r="B385" s="61" t="s">
        <v>15</v>
      </c>
      <c r="C385" s="62" t="s">
        <v>397</v>
      </c>
      <c r="D385" s="62" t="s">
        <v>319</v>
      </c>
      <c r="E385" s="63">
        <v>73.59</v>
      </c>
      <c r="F385" s="62">
        <f t="shared" si="20"/>
        <v>57.999999999999986</v>
      </c>
      <c r="G385" s="63">
        <f>2060.52+2207.7</f>
        <v>4268.2199999999993</v>
      </c>
      <c r="H385" s="63"/>
      <c r="I385" s="63">
        <f>250+241.94</f>
        <v>491.94</v>
      </c>
      <c r="J385" s="63">
        <f>1150+1112.91</f>
        <v>2262.91</v>
      </c>
      <c r="K385" s="63">
        <f>400+387.1</f>
        <v>787.1</v>
      </c>
      <c r="L385" s="63">
        <f t="shared" si="21"/>
        <v>7810.1699999999992</v>
      </c>
      <c r="M385" s="62" t="s">
        <v>95</v>
      </c>
      <c r="N385" s="114"/>
    </row>
    <row r="386" spans="1:14" x14ac:dyDescent="0.25">
      <c r="A386" s="62">
        <v>376</v>
      </c>
      <c r="B386" s="61" t="s">
        <v>15</v>
      </c>
      <c r="C386" s="62" t="s">
        <v>398</v>
      </c>
      <c r="D386" s="62" t="s">
        <v>319</v>
      </c>
      <c r="E386" s="63">
        <v>73.59</v>
      </c>
      <c r="F386" s="62">
        <f t="shared" si="20"/>
        <v>28</v>
      </c>
      <c r="G386" s="63">
        <v>2060.52</v>
      </c>
      <c r="H386" s="63">
        <v>50</v>
      </c>
      <c r="I386" s="63">
        <v>250</v>
      </c>
      <c r="J386" s="63">
        <v>1380</v>
      </c>
      <c r="K386" s="63">
        <v>400</v>
      </c>
      <c r="L386" s="63">
        <f t="shared" si="21"/>
        <v>4140.5200000000004</v>
      </c>
      <c r="M386" s="64"/>
      <c r="N386" s="114"/>
    </row>
    <row r="387" spans="1:14" x14ac:dyDescent="0.25">
      <c r="A387" s="62">
        <v>377</v>
      </c>
      <c r="B387" s="61" t="s">
        <v>15</v>
      </c>
      <c r="C387" s="62" t="s">
        <v>399</v>
      </c>
      <c r="D387" s="62" t="s">
        <v>319</v>
      </c>
      <c r="E387" s="63">
        <v>73.59</v>
      </c>
      <c r="F387" s="62">
        <f t="shared" si="20"/>
        <v>28</v>
      </c>
      <c r="G387" s="63">
        <v>2060.52</v>
      </c>
      <c r="H387" s="63"/>
      <c r="I387" s="63">
        <v>250</v>
      </c>
      <c r="J387" s="63">
        <v>1380</v>
      </c>
      <c r="K387" s="63">
        <v>400</v>
      </c>
      <c r="L387" s="63">
        <f t="shared" si="21"/>
        <v>4090.52</v>
      </c>
      <c r="M387" s="64"/>
      <c r="N387" s="114"/>
    </row>
    <row r="388" spans="1:14" x14ac:dyDescent="0.25">
      <c r="A388" s="62">
        <v>378</v>
      </c>
      <c r="B388" s="61" t="s">
        <v>15</v>
      </c>
      <c r="C388" s="62" t="s">
        <v>400</v>
      </c>
      <c r="D388" s="62" t="s">
        <v>319</v>
      </c>
      <c r="E388" s="63">
        <v>73.59</v>
      </c>
      <c r="F388" s="62">
        <f t="shared" si="20"/>
        <v>28</v>
      </c>
      <c r="G388" s="63">
        <v>2060.52</v>
      </c>
      <c r="H388" s="63"/>
      <c r="I388" s="63">
        <v>250</v>
      </c>
      <c r="J388" s="63">
        <v>1380</v>
      </c>
      <c r="K388" s="63">
        <v>400</v>
      </c>
      <c r="L388" s="63">
        <f t="shared" si="21"/>
        <v>4090.52</v>
      </c>
      <c r="M388" s="64"/>
      <c r="N388" s="114"/>
    </row>
    <row r="389" spans="1:14" x14ac:dyDescent="0.25">
      <c r="A389" s="62">
        <v>379</v>
      </c>
      <c r="B389" s="61" t="s">
        <v>15</v>
      </c>
      <c r="C389" s="62" t="s">
        <v>401</v>
      </c>
      <c r="D389" s="62" t="s">
        <v>319</v>
      </c>
      <c r="E389" s="63">
        <v>73.59</v>
      </c>
      <c r="F389" s="62">
        <f t="shared" si="20"/>
        <v>28</v>
      </c>
      <c r="G389" s="63">
        <v>2060.52</v>
      </c>
      <c r="H389" s="63"/>
      <c r="I389" s="63">
        <v>250</v>
      </c>
      <c r="J389" s="63">
        <v>1380</v>
      </c>
      <c r="K389" s="63">
        <v>400</v>
      </c>
      <c r="L389" s="63">
        <f t="shared" si="21"/>
        <v>4090.52</v>
      </c>
      <c r="M389" s="64"/>
      <c r="N389" s="114"/>
    </row>
    <row r="390" spans="1:14" x14ac:dyDescent="0.25">
      <c r="A390" s="62">
        <v>380</v>
      </c>
      <c r="B390" s="61" t="s">
        <v>15</v>
      </c>
      <c r="C390" s="62" t="s">
        <v>402</v>
      </c>
      <c r="D390" s="62" t="s">
        <v>319</v>
      </c>
      <c r="E390" s="63">
        <v>73.59</v>
      </c>
      <c r="F390" s="62">
        <f t="shared" si="20"/>
        <v>28</v>
      </c>
      <c r="G390" s="63">
        <v>2060.52</v>
      </c>
      <c r="H390" s="63"/>
      <c r="I390" s="63">
        <v>250</v>
      </c>
      <c r="J390" s="63">
        <v>1380</v>
      </c>
      <c r="K390" s="63">
        <v>400</v>
      </c>
      <c r="L390" s="63">
        <f t="shared" si="21"/>
        <v>4090.52</v>
      </c>
      <c r="M390" s="64"/>
      <c r="N390" s="114"/>
    </row>
    <row r="391" spans="1:14" x14ac:dyDescent="0.25">
      <c r="A391" s="62">
        <v>381</v>
      </c>
      <c r="B391" s="61" t="s">
        <v>15</v>
      </c>
      <c r="C391" s="62" t="s">
        <v>403</v>
      </c>
      <c r="D391" s="62" t="s">
        <v>319</v>
      </c>
      <c r="E391" s="63">
        <v>73.59</v>
      </c>
      <c r="F391" s="62">
        <f t="shared" si="20"/>
        <v>28</v>
      </c>
      <c r="G391" s="63">
        <v>2060.52</v>
      </c>
      <c r="H391" s="63"/>
      <c r="I391" s="63">
        <v>250</v>
      </c>
      <c r="J391" s="63">
        <v>1380</v>
      </c>
      <c r="K391" s="63">
        <v>400</v>
      </c>
      <c r="L391" s="63">
        <f t="shared" si="21"/>
        <v>4090.52</v>
      </c>
      <c r="M391" s="64"/>
      <c r="N391" s="114"/>
    </row>
    <row r="392" spans="1:14" ht="30" x14ac:dyDescent="0.25">
      <c r="A392" s="62">
        <v>382</v>
      </c>
      <c r="B392" s="61" t="s">
        <v>15</v>
      </c>
      <c r="C392" s="62" t="s">
        <v>404</v>
      </c>
      <c r="D392" s="62" t="s">
        <v>319</v>
      </c>
      <c r="E392" s="63">
        <v>73.59</v>
      </c>
      <c r="F392" s="62">
        <f t="shared" si="20"/>
        <v>57.999999999999986</v>
      </c>
      <c r="G392" s="63">
        <f>2060.52+2207.7</f>
        <v>4268.2199999999993</v>
      </c>
      <c r="H392" s="63"/>
      <c r="I392" s="63">
        <f>250+241.94</f>
        <v>491.94</v>
      </c>
      <c r="J392" s="63">
        <f>1380+1335.49</f>
        <v>2715.49</v>
      </c>
      <c r="K392" s="63">
        <f>400+387.1</f>
        <v>787.1</v>
      </c>
      <c r="L392" s="63">
        <f t="shared" si="21"/>
        <v>8262.7499999999982</v>
      </c>
      <c r="M392" s="62" t="s">
        <v>95</v>
      </c>
      <c r="N392" s="114"/>
    </row>
    <row r="393" spans="1:14" x14ac:dyDescent="0.25">
      <c r="A393" s="62">
        <v>383</v>
      </c>
      <c r="B393" s="61" t="s">
        <v>15</v>
      </c>
      <c r="C393" s="62" t="s">
        <v>405</v>
      </c>
      <c r="D393" s="62" t="s">
        <v>319</v>
      </c>
      <c r="E393" s="63">
        <v>73.59</v>
      </c>
      <c r="F393" s="62">
        <f t="shared" si="20"/>
        <v>28</v>
      </c>
      <c r="G393" s="63">
        <v>2060.52</v>
      </c>
      <c r="H393" s="63"/>
      <c r="I393" s="63">
        <v>250</v>
      </c>
      <c r="J393" s="63">
        <v>1380</v>
      </c>
      <c r="K393" s="63">
        <v>400</v>
      </c>
      <c r="L393" s="63">
        <f t="shared" si="21"/>
        <v>4090.52</v>
      </c>
      <c r="M393" s="64"/>
      <c r="N393" s="114"/>
    </row>
    <row r="394" spans="1:14" x14ac:dyDescent="0.25">
      <c r="A394" s="62">
        <v>384</v>
      </c>
      <c r="B394" s="61" t="s">
        <v>15</v>
      </c>
      <c r="C394" s="62" t="s">
        <v>406</v>
      </c>
      <c r="D394" s="62" t="s">
        <v>319</v>
      </c>
      <c r="E394" s="63">
        <v>73.59</v>
      </c>
      <c r="F394" s="62">
        <f t="shared" si="20"/>
        <v>28</v>
      </c>
      <c r="G394" s="63">
        <v>2060.52</v>
      </c>
      <c r="H394" s="63"/>
      <c r="I394" s="63">
        <v>250</v>
      </c>
      <c r="J394" s="63">
        <v>1380</v>
      </c>
      <c r="K394" s="63">
        <v>400</v>
      </c>
      <c r="L394" s="63">
        <f t="shared" si="21"/>
        <v>4090.52</v>
      </c>
      <c r="M394" s="64"/>
      <c r="N394" s="114"/>
    </row>
    <row r="395" spans="1:14" x14ac:dyDescent="0.25">
      <c r="A395" s="62">
        <v>385</v>
      </c>
      <c r="B395" s="61" t="s">
        <v>15</v>
      </c>
      <c r="C395" s="62" t="s">
        <v>407</v>
      </c>
      <c r="D395" s="62" t="s">
        <v>319</v>
      </c>
      <c r="E395" s="63">
        <v>73.59</v>
      </c>
      <c r="F395" s="62">
        <f t="shared" si="20"/>
        <v>28</v>
      </c>
      <c r="G395" s="63">
        <v>2060.52</v>
      </c>
      <c r="H395" s="63"/>
      <c r="I395" s="63">
        <v>250</v>
      </c>
      <c r="J395" s="63">
        <v>1380</v>
      </c>
      <c r="K395" s="63">
        <v>400</v>
      </c>
      <c r="L395" s="63">
        <f t="shared" si="21"/>
        <v>4090.52</v>
      </c>
      <c r="M395" s="64"/>
      <c r="N395" s="114"/>
    </row>
    <row r="396" spans="1:14" x14ac:dyDescent="0.25">
      <c r="A396" s="62">
        <v>386</v>
      </c>
      <c r="B396" s="61" t="s">
        <v>15</v>
      </c>
      <c r="C396" s="62" t="s">
        <v>408</v>
      </c>
      <c r="D396" s="62" t="s">
        <v>319</v>
      </c>
      <c r="E396" s="63">
        <v>73.59</v>
      </c>
      <c r="F396" s="62">
        <f t="shared" ref="F396:F459" si="22">G396/E396</f>
        <v>28</v>
      </c>
      <c r="G396" s="63">
        <v>2060.52</v>
      </c>
      <c r="H396" s="63"/>
      <c r="I396" s="63">
        <v>250</v>
      </c>
      <c r="J396" s="63">
        <v>1380</v>
      </c>
      <c r="K396" s="63">
        <v>400</v>
      </c>
      <c r="L396" s="63">
        <f t="shared" si="21"/>
        <v>4090.52</v>
      </c>
      <c r="M396" s="64"/>
      <c r="N396" s="114"/>
    </row>
    <row r="397" spans="1:14" x14ac:dyDescent="0.25">
      <c r="A397" s="62">
        <v>387</v>
      </c>
      <c r="B397" s="61" t="s">
        <v>15</v>
      </c>
      <c r="C397" s="62" t="s">
        <v>409</v>
      </c>
      <c r="D397" s="62" t="s">
        <v>319</v>
      </c>
      <c r="E397" s="63">
        <v>73.59</v>
      </c>
      <c r="F397" s="62">
        <f t="shared" si="22"/>
        <v>28</v>
      </c>
      <c r="G397" s="63">
        <v>2060.52</v>
      </c>
      <c r="H397" s="63"/>
      <c r="I397" s="63">
        <v>250</v>
      </c>
      <c r="J397" s="63">
        <v>1380</v>
      </c>
      <c r="K397" s="63">
        <v>400</v>
      </c>
      <c r="L397" s="63">
        <f t="shared" si="21"/>
        <v>4090.52</v>
      </c>
      <c r="M397" s="64"/>
      <c r="N397" s="114"/>
    </row>
    <row r="398" spans="1:14" x14ac:dyDescent="0.25">
      <c r="A398" s="62">
        <v>388</v>
      </c>
      <c r="B398" s="61" t="s">
        <v>15</v>
      </c>
      <c r="C398" s="62" t="s">
        <v>410</v>
      </c>
      <c r="D398" s="62" t="s">
        <v>319</v>
      </c>
      <c r="E398" s="63">
        <v>73.59</v>
      </c>
      <c r="F398" s="62">
        <f t="shared" si="22"/>
        <v>28</v>
      </c>
      <c r="G398" s="63">
        <v>2060.52</v>
      </c>
      <c r="H398" s="63"/>
      <c r="I398" s="63">
        <v>250</v>
      </c>
      <c r="J398" s="63">
        <v>1380</v>
      </c>
      <c r="K398" s="63">
        <v>400</v>
      </c>
      <c r="L398" s="63">
        <f t="shared" si="21"/>
        <v>4090.52</v>
      </c>
      <c r="M398" s="64"/>
      <c r="N398" s="114"/>
    </row>
    <row r="399" spans="1:14" ht="30" x14ac:dyDescent="0.25">
      <c r="A399" s="62">
        <v>389</v>
      </c>
      <c r="B399" s="61" t="s">
        <v>15</v>
      </c>
      <c r="C399" s="62" t="s">
        <v>411</v>
      </c>
      <c r="D399" s="62" t="s">
        <v>319</v>
      </c>
      <c r="E399" s="63">
        <v>73.59</v>
      </c>
      <c r="F399" s="62">
        <f t="shared" si="22"/>
        <v>57.999999999999986</v>
      </c>
      <c r="G399" s="63">
        <f>2060.52+2207.7</f>
        <v>4268.2199999999993</v>
      </c>
      <c r="H399" s="63"/>
      <c r="I399" s="63">
        <f>250+241.94</f>
        <v>491.94</v>
      </c>
      <c r="J399" s="63">
        <f>1150+1112.91</f>
        <v>2262.91</v>
      </c>
      <c r="K399" s="63">
        <f>400+387.1</f>
        <v>787.1</v>
      </c>
      <c r="L399" s="63">
        <f t="shared" si="21"/>
        <v>7810.1699999999992</v>
      </c>
      <c r="M399" s="62" t="s">
        <v>95</v>
      </c>
      <c r="N399" s="114"/>
    </row>
    <row r="400" spans="1:14" x14ac:dyDescent="0.25">
      <c r="A400" s="62">
        <v>390</v>
      </c>
      <c r="B400" s="61" t="s">
        <v>15</v>
      </c>
      <c r="C400" s="62" t="s">
        <v>412</v>
      </c>
      <c r="D400" s="62" t="s">
        <v>319</v>
      </c>
      <c r="E400" s="63">
        <v>73.59</v>
      </c>
      <c r="F400" s="62">
        <f t="shared" si="22"/>
        <v>28</v>
      </c>
      <c r="G400" s="63">
        <v>2060.52</v>
      </c>
      <c r="H400" s="63"/>
      <c r="I400" s="63">
        <v>250</v>
      </c>
      <c r="J400" s="63">
        <v>1380</v>
      </c>
      <c r="K400" s="63">
        <v>400</v>
      </c>
      <c r="L400" s="63">
        <f t="shared" si="21"/>
        <v>4090.52</v>
      </c>
      <c r="M400" s="64"/>
      <c r="N400" s="114"/>
    </row>
    <row r="401" spans="1:14" x14ac:dyDescent="0.25">
      <c r="A401" s="62">
        <v>391</v>
      </c>
      <c r="B401" s="61" t="s">
        <v>15</v>
      </c>
      <c r="C401" s="62" t="s">
        <v>413</v>
      </c>
      <c r="D401" s="62" t="s">
        <v>319</v>
      </c>
      <c r="E401" s="63">
        <v>73.59</v>
      </c>
      <c r="F401" s="62">
        <f t="shared" si="22"/>
        <v>28</v>
      </c>
      <c r="G401" s="63">
        <v>2060.52</v>
      </c>
      <c r="H401" s="63"/>
      <c r="I401" s="63">
        <v>250</v>
      </c>
      <c r="J401" s="63">
        <v>1380</v>
      </c>
      <c r="K401" s="63">
        <v>400</v>
      </c>
      <c r="L401" s="63">
        <f t="shared" si="21"/>
        <v>4090.52</v>
      </c>
      <c r="M401" s="64"/>
      <c r="N401" s="114"/>
    </row>
    <row r="402" spans="1:14" x14ac:dyDescent="0.25">
      <c r="A402" s="62">
        <v>392</v>
      </c>
      <c r="B402" s="61" t="s">
        <v>15</v>
      </c>
      <c r="C402" s="62" t="s">
        <v>414</v>
      </c>
      <c r="D402" s="62" t="s">
        <v>319</v>
      </c>
      <c r="E402" s="63">
        <v>73.59</v>
      </c>
      <c r="F402" s="62">
        <f t="shared" si="22"/>
        <v>28</v>
      </c>
      <c r="G402" s="63">
        <v>2060.52</v>
      </c>
      <c r="H402" s="63">
        <v>50</v>
      </c>
      <c r="I402" s="63">
        <v>250</v>
      </c>
      <c r="J402" s="63">
        <v>1380</v>
      </c>
      <c r="K402" s="63">
        <v>400</v>
      </c>
      <c r="L402" s="63">
        <f t="shared" si="21"/>
        <v>4140.5200000000004</v>
      </c>
      <c r="M402" s="64"/>
      <c r="N402" s="114"/>
    </row>
    <row r="403" spans="1:14" x14ac:dyDescent="0.25">
      <c r="A403" s="62">
        <v>393</v>
      </c>
      <c r="B403" s="61" t="s">
        <v>15</v>
      </c>
      <c r="C403" s="62" t="s">
        <v>415</v>
      </c>
      <c r="D403" s="62" t="s">
        <v>319</v>
      </c>
      <c r="E403" s="63">
        <v>73.59</v>
      </c>
      <c r="F403" s="62">
        <f t="shared" si="22"/>
        <v>28</v>
      </c>
      <c r="G403" s="63">
        <v>2060.52</v>
      </c>
      <c r="H403" s="63"/>
      <c r="I403" s="63">
        <v>250</v>
      </c>
      <c r="J403" s="63">
        <v>1380</v>
      </c>
      <c r="K403" s="63">
        <v>400</v>
      </c>
      <c r="L403" s="63">
        <f t="shared" si="21"/>
        <v>4090.52</v>
      </c>
      <c r="M403" s="64"/>
      <c r="N403" s="114"/>
    </row>
    <row r="404" spans="1:14" x14ac:dyDescent="0.25">
      <c r="A404" s="62">
        <v>394</v>
      </c>
      <c r="B404" s="61" t="s">
        <v>15</v>
      </c>
      <c r="C404" s="62" t="s">
        <v>416</v>
      </c>
      <c r="D404" s="62" t="s">
        <v>319</v>
      </c>
      <c r="E404" s="63">
        <v>73.59</v>
      </c>
      <c r="F404" s="62">
        <f t="shared" si="22"/>
        <v>28</v>
      </c>
      <c r="G404" s="63">
        <v>2060.52</v>
      </c>
      <c r="H404" s="63"/>
      <c r="I404" s="63">
        <v>250</v>
      </c>
      <c r="J404" s="63">
        <v>1380</v>
      </c>
      <c r="K404" s="63">
        <v>400</v>
      </c>
      <c r="L404" s="63">
        <f t="shared" si="21"/>
        <v>4090.52</v>
      </c>
      <c r="M404" s="64"/>
      <c r="N404" s="114"/>
    </row>
    <row r="405" spans="1:14" ht="30" x14ac:dyDescent="0.25">
      <c r="A405" s="62">
        <v>395</v>
      </c>
      <c r="B405" s="61" t="s">
        <v>15</v>
      </c>
      <c r="C405" s="62" t="s">
        <v>417</v>
      </c>
      <c r="D405" s="62" t="s">
        <v>319</v>
      </c>
      <c r="E405" s="63">
        <v>73.59</v>
      </c>
      <c r="F405" s="62">
        <f t="shared" si="22"/>
        <v>57.999999999999986</v>
      </c>
      <c r="G405" s="63">
        <f>2060.52+2207.7</f>
        <v>4268.2199999999993</v>
      </c>
      <c r="H405" s="63"/>
      <c r="I405" s="63">
        <f>250+241.94</f>
        <v>491.94</v>
      </c>
      <c r="J405" s="63">
        <f>1150+1112.91</f>
        <v>2262.91</v>
      </c>
      <c r="K405" s="63">
        <f>400+387.1</f>
        <v>787.1</v>
      </c>
      <c r="L405" s="63">
        <f t="shared" si="21"/>
        <v>7810.1699999999992</v>
      </c>
      <c r="M405" s="62" t="s">
        <v>95</v>
      </c>
      <c r="N405" s="114"/>
    </row>
    <row r="406" spans="1:14" x14ac:dyDescent="0.25">
      <c r="A406" s="62">
        <v>396</v>
      </c>
      <c r="B406" s="61" t="s">
        <v>15</v>
      </c>
      <c r="C406" s="62" t="s">
        <v>418</v>
      </c>
      <c r="D406" s="62" t="s">
        <v>319</v>
      </c>
      <c r="E406" s="63">
        <v>73.59</v>
      </c>
      <c r="F406" s="62">
        <f t="shared" si="22"/>
        <v>28</v>
      </c>
      <c r="G406" s="63">
        <v>2060.52</v>
      </c>
      <c r="H406" s="63"/>
      <c r="I406" s="63">
        <v>250</v>
      </c>
      <c r="J406" s="63">
        <v>1380</v>
      </c>
      <c r="K406" s="63">
        <v>400</v>
      </c>
      <c r="L406" s="63">
        <f t="shared" si="21"/>
        <v>4090.52</v>
      </c>
      <c r="M406" s="64"/>
      <c r="N406" s="114"/>
    </row>
    <row r="407" spans="1:14" x14ac:dyDescent="0.25">
      <c r="A407" s="62">
        <v>397</v>
      </c>
      <c r="B407" s="61" t="s">
        <v>15</v>
      </c>
      <c r="C407" s="62" t="s">
        <v>419</v>
      </c>
      <c r="D407" s="62" t="s">
        <v>319</v>
      </c>
      <c r="E407" s="63">
        <v>73.59</v>
      </c>
      <c r="F407" s="62">
        <f t="shared" si="22"/>
        <v>28</v>
      </c>
      <c r="G407" s="63">
        <v>2060.52</v>
      </c>
      <c r="H407" s="63"/>
      <c r="I407" s="63">
        <v>250</v>
      </c>
      <c r="J407" s="63">
        <v>1380</v>
      </c>
      <c r="K407" s="63">
        <v>400</v>
      </c>
      <c r="L407" s="63">
        <f t="shared" si="21"/>
        <v>4090.52</v>
      </c>
      <c r="M407" s="64"/>
      <c r="N407" s="114"/>
    </row>
    <row r="408" spans="1:14" x14ac:dyDescent="0.25">
      <c r="A408" s="62">
        <v>398</v>
      </c>
      <c r="B408" s="61" t="s">
        <v>15</v>
      </c>
      <c r="C408" s="62" t="s">
        <v>420</v>
      </c>
      <c r="D408" s="62" t="s">
        <v>319</v>
      </c>
      <c r="E408" s="63">
        <v>73.59</v>
      </c>
      <c r="F408" s="62">
        <f t="shared" si="22"/>
        <v>28</v>
      </c>
      <c r="G408" s="63">
        <v>2060.52</v>
      </c>
      <c r="H408" s="63"/>
      <c r="I408" s="63">
        <v>250</v>
      </c>
      <c r="J408" s="63">
        <v>1380</v>
      </c>
      <c r="K408" s="63">
        <v>400</v>
      </c>
      <c r="L408" s="63">
        <f t="shared" si="21"/>
        <v>4090.52</v>
      </c>
      <c r="M408" s="64"/>
      <c r="N408" s="114"/>
    </row>
    <row r="409" spans="1:14" x14ac:dyDescent="0.25">
      <c r="A409" s="62">
        <v>399</v>
      </c>
      <c r="B409" s="61" t="s">
        <v>15</v>
      </c>
      <c r="C409" s="62" t="s">
        <v>421</v>
      </c>
      <c r="D409" s="62" t="s">
        <v>319</v>
      </c>
      <c r="E409" s="63">
        <v>73.59</v>
      </c>
      <c r="F409" s="62">
        <f t="shared" si="22"/>
        <v>28</v>
      </c>
      <c r="G409" s="63">
        <v>2060.52</v>
      </c>
      <c r="H409" s="63"/>
      <c r="I409" s="63">
        <v>250</v>
      </c>
      <c r="J409" s="63">
        <v>1380</v>
      </c>
      <c r="K409" s="63">
        <v>400</v>
      </c>
      <c r="L409" s="63">
        <f t="shared" si="21"/>
        <v>4090.52</v>
      </c>
      <c r="M409" s="64"/>
      <c r="N409" s="114"/>
    </row>
    <row r="410" spans="1:14" x14ac:dyDescent="0.25">
      <c r="A410" s="62">
        <v>400</v>
      </c>
      <c r="B410" s="61" t="s">
        <v>15</v>
      </c>
      <c r="C410" s="62" t="s">
        <v>422</v>
      </c>
      <c r="D410" s="62" t="s">
        <v>319</v>
      </c>
      <c r="E410" s="63">
        <v>73.59</v>
      </c>
      <c r="F410" s="62">
        <f t="shared" si="22"/>
        <v>28</v>
      </c>
      <c r="G410" s="63">
        <v>2060.52</v>
      </c>
      <c r="H410" s="63"/>
      <c r="I410" s="63">
        <v>250</v>
      </c>
      <c r="J410" s="63">
        <v>1380</v>
      </c>
      <c r="K410" s="63">
        <v>400</v>
      </c>
      <c r="L410" s="63">
        <f t="shared" si="21"/>
        <v>4090.52</v>
      </c>
      <c r="M410" s="64"/>
      <c r="N410" s="114"/>
    </row>
    <row r="411" spans="1:14" ht="30" x14ac:dyDescent="0.25">
      <c r="A411" s="62">
        <v>401</v>
      </c>
      <c r="B411" s="61" t="s">
        <v>15</v>
      </c>
      <c r="C411" s="62" t="s">
        <v>423</v>
      </c>
      <c r="D411" s="62" t="s">
        <v>319</v>
      </c>
      <c r="E411" s="63">
        <v>73.59</v>
      </c>
      <c r="F411" s="62">
        <f t="shared" si="22"/>
        <v>57.999999999999986</v>
      </c>
      <c r="G411" s="63">
        <f>2060.52+2207.7</f>
        <v>4268.2199999999993</v>
      </c>
      <c r="H411" s="63"/>
      <c r="I411" s="63">
        <f>250+241.94</f>
        <v>491.94</v>
      </c>
      <c r="J411" s="63">
        <f>1150+1112.91</f>
        <v>2262.91</v>
      </c>
      <c r="K411" s="63">
        <f>400+387.1</f>
        <v>787.1</v>
      </c>
      <c r="L411" s="63">
        <f t="shared" si="21"/>
        <v>7810.1699999999992</v>
      </c>
      <c r="M411" s="62" t="s">
        <v>95</v>
      </c>
      <c r="N411" s="114"/>
    </row>
    <row r="412" spans="1:14" x14ac:dyDescent="0.25">
      <c r="A412" s="62">
        <v>402</v>
      </c>
      <c r="B412" s="61" t="s">
        <v>15</v>
      </c>
      <c r="C412" s="62" t="s">
        <v>424</v>
      </c>
      <c r="D412" s="62" t="s">
        <v>319</v>
      </c>
      <c r="E412" s="63">
        <v>73.59</v>
      </c>
      <c r="F412" s="62">
        <f t="shared" si="22"/>
        <v>28</v>
      </c>
      <c r="G412" s="63">
        <v>2060.52</v>
      </c>
      <c r="H412" s="63"/>
      <c r="I412" s="63">
        <v>250</v>
      </c>
      <c r="J412" s="63">
        <v>1380</v>
      </c>
      <c r="K412" s="63">
        <v>400</v>
      </c>
      <c r="L412" s="63">
        <f t="shared" si="21"/>
        <v>4090.52</v>
      </c>
      <c r="M412" s="64"/>
      <c r="N412" s="114"/>
    </row>
    <row r="413" spans="1:14" x14ac:dyDescent="0.25">
      <c r="A413" s="62">
        <v>403</v>
      </c>
      <c r="B413" s="61" t="s">
        <v>15</v>
      </c>
      <c r="C413" s="62" t="s">
        <v>425</v>
      </c>
      <c r="D413" s="62" t="s">
        <v>319</v>
      </c>
      <c r="E413" s="63">
        <v>73.59</v>
      </c>
      <c r="F413" s="62">
        <f t="shared" si="22"/>
        <v>28</v>
      </c>
      <c r="G413" s="63">
        <v>2060.52</v>
      </c>
      <c r="H413" s="63"/>
      <c r="I413" s="63">
        <v>250</v>
      </c>
      <c r="J413" s="63">
        <v>1380</v>
      </c>
      <c r="K413" s="63">
        <v>400</v>
      </c>
      <c r="L413" s="63">
        <f t="shared" si="21"/>
        <v>4090.52</v>
      </c>
      <c r="M413" s="64"/>
      <c r="N413" s="114"/>
    </row>
    <row r="414" spans="1:14" x14ac:dyDescent="0.25">
      <c r="A414" s="62">
        <v>404</v>
      </c>
      <c r="B414" s="61" t="s">
        <v>15</v>
      </c>
      <c r="C414" s="62" t="s">
        <v>426</v>
      </c>
      <c r="D414" s="62" t="s">
        <v>319</v>
      </c>
      <c r="E414" s="63">
        <v>73.59</v>
      </c>
      <c r="F414" s="62">
        <f t="shared" si="22"/>
        <v>28</v>
      </c>
      <c r="G414" s="63">
        <v>2060.52</v>
      </c>
      <c r="H414" s="63"/>
      <c r="I414" s="63">
        <v>250</v>
      </c>
      <c r="J414" s="63">
        <v>1380</v>
      </c>
      <c r="K414" s="63">
        <v>400</v>
      </c>
      <c r="L414" s="63">
        <f t="shared" si="21"/>
        <v>4090.52</v>
      </c>
      <c r="M414" s="64"/>
      <c r="N414" s="114"/>
    </row>
    <row r="415" spans="1:14" x14ac:dyDescent="0.25">
      <c r="A415" s="62">
        <v>405</v>
      </c>
      <c r="B415" s="61" t="s">
        <v>15</v>
      </c>
      <c r="C415" s="62" t="s">
        <v>427</v>
      </c>
      <c r="D415" s="62" t="s">
        <v>319</v>
      </c>
      <c r="E415" s="63">
        <v>73.59</v>
      </c>
      <c r="F415" s="62">
        <f t="shared" si="22"/>
        <v>28</v>
      </c>
      <c r="G415" s="63">
        <v>2060.52</v>
      </c>
      <c r="H415" s="63"/>
      <c r="I415" s="63">
        <v>250</v>
      </c>
      <c r="J415" s="63">
        <v>1380</v>
      </c>
      <c r="K415" s="63">
        <v>400</v>
      </c>
      <c r="L415" s="63">
        <f t="shared" si="21"/>
        <v>4090.52</v>
      </c>
      <c r="M415" s="64"/>
      <c r="N415" s="114"/>
    </row>
    <row r="416" spans="1:14" x14ac:dyDescent="0.25">
      <c r="A416" s="62">
        <v>406</v>
      </c>
      <c r="B416" s="61" t="s">
        <v>15</v>
      </c>
      <c r="C416" s="62" t="s">
        <v>428</v>
      </c>
      <c r="D416" s="62" t="s">
        <v>319</v>
      </c>
      <c r="E416" s="63">
        <v>73.59</v>
      </c>
      <c r="F416" s="62">
        <f t="shared" si="22"/>
        <v>28</v>
      </c>
      <c r="G416" s="63">
        <v>2060.52</v>
      </c>
      <c r="H416" s="63"/>
      <c r="I416" s="63">
        <v>250</v>
      </c>
      <c r="J416" s="63">
        <v>1380</v>
      </c>
      <c r="K416" s="63">
        <v>400</v>
      </c>
      <c r="L416" s="63">
        <f t="shared" si="21"/>
        <v>4090.52</v>
      </c>
      <c r="M416" s="64"/>
      <c r="N416" s="114"/>
    </row>
    <row r="417" spans="1:14" x14ac:dyDescent="0.25">
      <c r="A417" s="62">
        <v>407</v>
      </c>
      <c r="B417" s="61" t="s">
        <v>15</v>
      </c>
      <c r="C417" s="62" t="s">
        <v>429</v>
      </c>
      <c r="D417" s="62" t="s">
        <v>319</v>
      </c>
      <c r="E417" s="63">
        <v>73.59</v>
      </c>
      <c r="F417" s="62">
        <f t="shared" si="22"/>
        <v>28</v>
      </c>
      <c r="G417" s="63">
        <v>2060.52</v>
      </c>
      <c r="H417" s="63"/>
      <c r="I417" s="63">
        <v>250</v>
      </c>
      <c r="J417" s="63">
        <v>1380</v>
      </c>
      <c r="K417" s="63">
        <v>400</v>
      </c>
      <c r="L417" s="63">
        <f t="shared" si="21"/>
        <v>4090.52</v>
      </c>
      <c r="M417" s="64"/>
      <c r="N417" s="114"/>
    </row>
    <row r="418" spans="1:14" x14ac:dyDescent="0.25">
      <c r="A418" s="62">
        <v>408</v>
      </c>
      <c r="B418" s="61" t="s">
        <v>15</v>
      </c>
      <c r="C418" s="62" t="s">
        <v>430</v>
      </c>
      <c r="D418" s="62" t="s">
        <v>319</v>
      </c>
      <c r="E418" s="63">
        <v>73.59</v>
      </c>
      <c r="F418" s="62">
        <f t="shared" si="22"/>
        <v>28</v>
      </c>
      <c r="G418" s="63">
        <v>2060.52</v>
      </c>
      <c r="H418" s="63"/>
      <c r="I418" s="63">
        <v>250</v>
      </c>
      <c r="J418" s="63">
        <v>1380</v>
      </c>
      <c r="K418" s="63">
        <v>400</v>
      </c>
      <c r="L418" s="63">
        <f t="shared" si="21"/>
        <v>4090.52</v>
      </c>
      <c r="M418" s="64"/>
      <c r="N418" s="114"/>
    </row>
    <row r="419" spans="1:14" ht="30" x14ac:dyDescent="0.25">
      <c r="A419" s="62">
        <v>409</v>
      </c>
      <c r="B419" s="61" t="s">
        <v>15</v>
      </c>
      <c r="C419" s="62" t="s">
        <v>431</v>
      </c>
      <c r="D419" s="62" t="s">
        <v>319</v>
      </c>
      <c r="E419" s="63">
        <v>73.59</v>
      </c>
      <c r="F419" s="62">
        <f t="shared" si="22"/>
        <v>57.999999999999986</v>
      </c>
      <c r="G419" s="63">
        <f>2060.52+2207.7</f>
        <v>4268.2199999999993</v>
      </c>
      <c r="H419" s="63"/>
      <c r="I419" s="63">
        <f>250+241.94</f>
        <v>491.94</v>
      </c>
      <c r="J419" s="63">
        <f>1150+1112.91</f>
        <v>2262.91</v>
      </c>
      <c r="K419" s="63">
        <f>400+387.1</f>
        <v>787.1</v>
      </c>
      <c r="L419" s="63">
        <f t="shared" si="21"/>
        <v>7810.1699999999992</v>
      </c>
      <c r="M419" s="62" t="s">
        <v>95</v>
      </c>
      <c r="N419" s="114"/>
    </row>
    <row r="420" spans="1:14" ht="30" x14ac:dyDescent="0.25">
      <c r="A420" s="62">
        <v>410</v>
      </c>
      <c r="B420" s="61" t="s">
        <v>15</v>
      </c>
      <c r="C420" s="62" t="s">
        <v>432</v>
      </c>
      <c r="D420" s="62" t="s">
        <v>319</v>
      </c>
      <c r="E420" s="63">
        <v>73.59</v>
      </c>
      <c r="F420" s="62">
        <f t="shared" si="22"/>
        <v>57.999999999999986</v>
      </c>
      <c r="G420" s="63">
        <f>2060.52+2207.7</f>
        <v>4268.2199999999993</v>
      </c>
      <c r="H420" s="63"/>
      <c r="I420" s="63">
        <f>250+241.94</f>
        <v>491.94</v>
      </c>
      <c r="J420" s="63">
        <f>1380+1335.49</f>
        <v>2715.49</v>
      </c>
      <c r="K420" s="63">
        <f>400+387.1</f>
        <v>787.1</v>
      </c>
      <c r="L420" s="63">
        <f t="shared" si="21"/>
        <v>8262.7499999999982</v>
      </c>
      <c r="M420" s="62" t="s">
        <v>95</v>
      </c>
      <c r="N420" s="114"/>
    </row>
    <row r="421" spans="1:14" x14ac:dyDescent="0.25">
      <c r="A421" s="62">
        <v>411</v>
      </c>
      <c r="B421" s="61" t="s">
        <v>15</v>
      </c>
      <c r="C421" s="62" t="s">
        <v>433</v>
      </c>
      <c r="D421" s="62" t="s">
        <v>319</v>
      </c>
      <c r="E421" s="63">
        <v>73.59</v>
      </c>
      <c r="F421" s="62">
        <f t="shared" si="22"/>
        <v>28</v>
      </c>
      <c r="G421" s="63">
        <v>2060.52</v>
      </c>
      <c r="H421" s="63"/>
      <c r="I421" s="63">
        <v>250</v>
      </c>
      <c r="J421" s="63">
        <v>1380</v>
      </c>
      <c r="K421" s="63">
        <v>400</v>
      </c>
      <c r="L421" s="63">
        <f t="shared" si="21"/>
        <v>4090.52</v>
      </c>
      <c r="M421" s="64"/>
      <c r="N421" s="114"/>
    </row>
    <row r="422" spans="1:14" x14ac:dyDescent="0.25">
      <c r="A422" s="62">
        <v>412</v>
      </c>
      <c r="B422" s="61" t="s">
        <v>15</v>
      </c>
      <c r="C422" s="62" t="s">
        <v>434</v>
      </c>
      <c r="D422" s="62" t="s">
        <v>319</v>
      </c>
      <c r="E422" s="63">
        <v>73.59</v>
      </c>
      <c r="F422" s="62">
        <f t="shared" si="22"/>
        <v>28</v>
      </c>
      <c r="G422" s="63">
        <v>2060.52</v>
      </c>
      <c r="H422" s="63"/>
      <c r="I422" s="63">
        <v>250</v>
      </c>
      <c r="J422" s="63">
        <v>1380</v>
      </c>
      <c r="K422" s="63">
        <v>400</v>
      </c>
      <c r="L422" s="63">
        <f t="shared" si="21"/>
        <v>4090.52</v>
      </c>
      <c r="M422" s="64"/>
      <c r="N422" s="114"/>
    </row>
    <row r="423" spans="1:14" x14ac:dyDescent="0.25">
      <c r="A423" s="62">
        <v>413</v>
      </c>
      <c r="B423" s="61" t="s">
        <v>15</v>
      </c>
      <c r="C423" s="62" t="s">
        <v>435</v>
      </c>
      <c r="D423" s="62" t="s">
        <v>319</v>
      </c>
      <c r="E423" s="63">
        <v>73.59</v>
      </c>
      <c r="F423" s="62">
        <f t="shared" si="22"/>
        <v>28</v>
      </c>
      <c r="G423" s="63">
        <v>2060.52</v>
      </c>
      <c r="H423" s="63"/>
      <c r="I423" s="63">
        <v>250</v>
      </c>
      <c r="J423" s="63">
        <v>1380</v>
      </c>
      <c r="K423" s="63">
        <v>400</v>
      </c>
      <c r="L423" s="63">
        <f t="shared" si="21"/>
        <v>4090.52</v>
      </c>
      <c r="M423" s="64"/>
      <c r="N423" s="114"/>
    </row>
    <row r="424" spans="1:14" x14ac:dyDescent="0.25">
      <c r="A424" s="62">
        <v>414</v>
      </c>
      <c r="B424" s="61" t="s">
        <v>15</v>
      </c>
      <c r="C424" s="62" t="s">
        <v>436</v>
      </c>
      <c r="D424" s="62" t="s">
        <v>319</v>
      </c>
      <c r="E424" s="63">
        <v>73.59</v>
      </c>
      <c r="F424" s="62">
        <f t="shared" si="22"/>
        <v>57.999999999999986</v>
      </c>
      <c r="G424" s="63">
        <f>2060.52+2207.7</f>
        <v>4268.2199999999993</v>
      </c>
      <c r="H424" s="63"/>
      <c r="I424" s="63">
        <f>250+241.94</f>
        <v>491.94</v>
      </c>
      <c r="J424" s="63">
        <f>1150+1112.91</f>
        <v>2262.91</v>
      </c>
      <c r="K424" s="63">
        <f>400+387.1</f>
        <v>787.1</v>
      </c>
      <c r="L424" s="63">
        <f t="shared" si="21"/>
        <v>7810.1699999999992</v>
      </c>
      <c r="M424" s="64"/>
      <c r="N424" s="114"/>
    </row>
    <row r="425" spans="1:14" x14ac:dyDescent="0.25">
      <c r="A425" s="62">
        <v>415</v>
      </c>
      <c r="B425" s="61" t="s">
        <v>15</v>
      </c>
      <c r="C425" s="62" t="s">
        <v>437</v>
      </c>
      <c r="D425" s="62" t="s">
        <v>319</v>
      </c>
      <c r="E425" s="63">
        <v>73.59</v>
      </c>
      <c r="F425" s="62">
        <f t="shared" si="22"/>
        <v>57.999999999999986</v>
      </c>
      <c r="G425" s="63">
        <f>2060.52+2207.7</f>
        <v>4268.2199999999993</v>
      </c>
      <c r="H425" s="63"/>
      <c r="I425" s="63">
        <f>250+241.94</f>
        <v>491.94</v>
      </c>
      <c r="J425" s="63">
        <f>1150+1112.91</f>
        <v>2262.91</v>
      </c>
      <c r="K425" s="63">
        <f>400+387.1</f>
        <v>787.1</v>
      </c>
      <c r="L425" s="63">
        <f t="shared" si="21"/>
        <v>7810.1699999999992</v>
      </c>
      <c r="M425" s="64"/>
      <c r="N425" s="114"/>
    </row>
    <row r="426" spans="1:14" x14ac:dyDescent="0.25">
      <c r="A426" s="62">
        <v>416</v>
      </c>
      <c r="B426" s="61" t="s">
        <v>15</v>
      </c>
      <c r="C426" s="62" t="s">
        <v>438</v>
      </c>
      <c r="D426" s="62" t="s">
        <v>319</v>
      </c>
      <c r="E426" s="63">
        <v>73.59</v>
      </c>
      <c r="F426" s="62">
        <f t="shared" si="22"/>
        <v>28</v>
      </c>
      <c r="G426" s="63">
        <v>2060.52</v>
      </c>
      <c r="H426" s="63"/>
      <c r="I426" s="63">
        <v>250</v>
      </c>
      <c r="J426" s="63">
        <v>1380</v>
      </c>
      <c r="K426" s="63">
        <v>400</v>
      </c>
      <c r="L426" s="63">
        <f t="shared" si="21"/>
        <v>4090.52</v>
      </c>
      <c r="M426" s="64"/>
      <c r="N426" s="114"/>
    </row>
    <row r="427" spans="1:14" x14ac:dyDescent="0.25">
      <c r="A427" s="62">
        <v>417</v>
      </c>
      <c r="B427" s="61" t="s">
        <v>15</v>
      </c>
      <c r="C427" s="62" t="s">
        <v>439</v>
      </c>
      <c r="D427" s="62" t="s">
        <v>319</v>
      </c>
      <c r="E427" s="63">
        <v>73.59</v>
      </c>
      <c r="F427" s="62">
        <f t="shared" si="22"/>
        <v>28</v>
      </c>
      <c r="G427" s="63">
        <v>2060.52</v>
      </c>
      <c r="H427" s="63"/>
      <c r="I427" s="63">
        <v>250</v>
      </c>
      <c r="J427" s="63">
        <v>1380</v>
      </c>
      <c r="K427" s="63">
        <v>400</v>
      </c>
      <c r="L427" s="63">
        <f t="shared" si="21"/>
        <v>4090.52</v>
      </c>
      <c r="M427" s="64"/>
      <c r="N427" s="114"/>
    </row>
    <row r="428" spans="1:14" ht="30" x14ac:dyDescent="0.25">
      <c r="A428" s="62">
        <v>418</v>
      </c>
      <c r="B428" s="61" t="s">
        <v>15</v>
      </c>
      <c r="C428" s="62" t="s">
        <v>440</v>
      </c>
      <c r="D428" s="62" t="s">
        <v>319</v>
      </c>
      <c r="E428" s="63">
        <v>73.59</v>
      </c>
      <c r="F428" s="62">
        <f t="shared" si="22"/>
        <v>57.999999999999986</v>
      </c>
      <c r="G428" s="63">
        <f>2060.52+2207.7</f>
        <v>4268.2199999999993</v>
      </c>
      <c r="H428" s="63"/>
      <c r="I428" s="63">
        <f>250+241.94</f>
        <v>491.94</v>
      </c>
      <c r="J428" s="63">
        <f>1380+1335.49</f>
        <v>2715.49</v>
      </c>
      <c r="K428" s="63">
        <f>400+387.1</f>
        <v>787.1</v>
      </c>
      <c r="L428" s="63">
        <f t="shared" si="21"/>
        <v>8262.7499999999982</v>
      </c>
      <c r="M428" s="62" t="s">
        <v>95</v>
      </c>
      <c r="N428" s="114"/>
    </row>
    <row r="429" spans="1:14" ht="30" x14ac:dyDescent="0.25">
      <c r="A429" s="62">
        <v>419</v>
      </c>
      <c r="B429" s="61" t="s">
        <v>15</v>
      </c>
      <c r="C429" s="62" t="s">
        <v>441</v>
      </c>
      <c r="D429" s="62" t="s">
        <v>319</v>
      </c>
      <c r="E429" s="63">
        <v>73.59</v>
      </c>
      <c r="F429" s="62">
        <f t="shared" si="22"/>
        <v>57.999999999999986</v>
      </c>
      <c r="G429" s="63">
        <f>2060.52+2207.7</f>
        <v>4268.2199999999993</v>
      </c>
      <c r="H429" s="63"/>
      <c r="I429" s="63">
        <f>250+241.94</f>
        <v>491.94</v>
      </c>
      <c r="J429" s="63">
        <f>1150+1112.91</f>
        <v>2262.91</v>
      </c>
      <c r="K429" s="63">
        <f>400+387.1</f>
        <v>787.1</v>
      </c>
      <c r="L429" s="63">
        <f t="shared" si="21"/>
        <v>7810.1699999999992</v>
      </c>
      <c r="M429" s="62" t="s">
        <v>95</v>
      </c>
      <c r="N429" s="114"/>
    </row>
    <row r="430" spans="1:14" x14ac:dyDescent="0.25">
      <c r="A430" s="62">
        <v>420</v>
      </c>
      <c r="B430" s="61" t="s">
        <v>15</v>
      </c>
      <c r="C430" s="62" t="s">
        <v>442</v>
      </c>
      <c r="D430" s="62" t="s">
        <v>319</v>
      </c>
      <c r="E430" s="63">
        <v>73.59</v>
      </c>
      <c r="F430" s="62">
        <f t="shared" si="22"/>
        <v>28</v>
      </c>
      <c r="G430" s="63">
        <v>2060.52</v>
      </c>
      <c r="H430" s="63"/>
      <c r="I430" s="63">
        <v>250</v>
      </c>
      <c r="J430" s="63">
        <v>1380</v>
      </c>
      <c r="K430" s="63">
        <v>400</v>
      </c>
      <c r="L430" s="63">
        <f t="shared" si="21"/>
        <v>4090.52</v>
      </c>
      <c r="M430" s="64"/>
      <c r="N430" s="114"/>
    </row>
    <row r="431" spans="1:14" x14ac:dyDescent="0.25">
      <c r="A431" s="62">
        <v>421</v>
      </c>
      <c r="B431" s="61" t="s">
        <v>15</v>
      </c>
      <c r="C431" s="62" t="s">
        <v>443</v>
      </c>
      <c r="D431" s="62" t="s">
        <v>319</v>
      </c>
      <c r="E431" s="63">
        <v>73.59</v>
      </c>
      <c r="F431" s="62">
        <f t="shared" si="22"/>
        <v>28</v>
      </c>
      <c r="G431" s="63">
        <v>2060.52</v>
      </c>
      <c r="H431" s="63">
        <v>50</v>
      </c>
      <c r="I431" s="63">
        <v>250</v>
      </c>
      <c r="J431" s="63">
        <v>1380</v>
      </c>
      <c r="K431" s="63">
        <v>400</v>
      </c>
      <c r="L431" s="63">
        <f t="shared" si="21"/>
        <v>4140.5200000000004</v>
      </c>
      <c r="M431" s="64"/>
      <c r="N431" s="114"/>
    </row>
    <row r="432" spans="1:14" x14ac:dyDescent="0.25">
      <c r="A432" s="62">
        <v>422</v>
      </c>
      <c r="B432" s="61" t="s">
        <v>15</v>
      </c>
      <c r="C432" s="62" t="s">
        <v>444</v>
      </c>
      <c r="D432" s="62" t="s">
        <v>319</v>
      </c>
      <c r="E432" s="63">
        <v>73.59</v>
      </c>
      <c r="F432" s="62">
        <f t="shared" si="22"/>
        <v>28</v>
      </c>
      <c r="G432" s="63">
        <v>2060.52</v>
      </c>
      <c r="H432" s="63"/>
      <c r="I432" s="63">
        <v>250</v>
      </c>
      <c r="J432" s="63">
        <v>1380</v>
      </c>
      <c r="K432" s="63">
        <v>400</v>
      </c>
      <c r="L432" s="63">
        <f t="shared" si="21"/>
        <v>4090.52</v>
      </c>
      <c r="M432" s="64"/>
      <c r="N432" s="114"/>
    </row>
    <row r="433" spans="1:14" x14ac:dyDescent="0.25">
      <c r="A433" s="62">
        <v>423</v>
      </c>
      <c r="B433" s="61" t="s">
        <v>15</v>
      </c>
      <c r="C433" s="62" t="s">
        <v>445</v>
      </c>
      <c r="D433" s="62" t="s">
        <v>319</v>
      </c>
      <c r="E433" s="63">
        <v>73.59</v>
      </c>
      <c r="F433" s="62">
        <f t="shared" si="22"/>
        <v>28</v>
      </c>
      <c r="G433" s="63">
        <v>2060.52</v>
      </c>
      <c r="H433" s="63"/>
      <c r="I433" s="63">
        <v>250</v>
      </c>
      <c r="J433" s="63">
        <v>1380</v>
      </c>
      <c r="K433" s="63">
        <v>400</v>
      </c>
      <c r="L433" s="63">
        <f t="shared" si="21"/>
        <v>4090.52</v>
      </c>
      <c r="M433" s="64"/>
      <c r="N433" s="114"/>
    </row>
    <row r="434" spans="1:14" x14ac:dyDescent="0.25">
      <c r="A434" s="62">
        <v>424</v>
      </c>
      <c r="B434" s="61" t="s">
        <v>15</v>
      </c>
      <c r="C434" s="62" t="s">
        <v>446</v>
      </c>
      <c r="D434" s="62" t="s">
        <v>319</v>
      </c>
      <c r="E434" s="63">
        <v>73.59</v>
      </c>
      <c r="F434" s="62">
        <f t="shared" si="22"/>
        <v>28</v>
      </c>
      <c r="G434" s="63">
        <v>2060.52</v>
      </c>
      <c r="H434" s="63"/>
      <c r="I434" s="63">
        <v>250</v>
      </c>
      <c r="J434" s="63">
        <v>1380</v>
      </c>
      <c r="K434" s="63">
        <v>400</v>
      </c>
      <c r="L434" s="63">
        <f t="shared" si="21"/>
        <v>4090.52</v>
      </c>
      <c r="M434" s="64"/>
      <c r="N434" s="114"/>
    </row>
    <row r="435" spans="1:14" ht="30" x14ac:dyDescent="0.25">
      <c r="A435" s="62">
        <v>425</v>
      </c>
      <c r="B435" s="61" t="s">
        <v>15</v>
      </c>
      <c r="C435" s="62" t="s">
        <v>447</v>
      </c>
      <c r="D435" s="62" t="s">
        <v>319</v>
      </c>
      <c r="E435" s="63">
        <v>73.59</v>
      </c>
      <c r="F435" s="62">
        <f t="shared" si="22"/>
        <v>57.999999999999986</v>
      </c>
      <c r="G435" s="63">
        <f>2060.52+2207.7</f>
        <v>4268.2199999999993</v>
      </c>
      <c r="H435" s="63"/>
      <c r="I435" s="63">
        <f>250+241.94</f>
        <v>491.94</v>
      </c>
      <c r="J435" s="63">
        <f>1150+1112.91</f>
        <v>2262.91</v>
      </c>
      <c r="K435" s="63">
        <f>400+387.1</f>
        <v>787.1</v>
      </c>
      <c r="L435" s="63">
        <f t="shared" si="21"/>
        <v>7810.1699999999992</v>
      </c>
      <c r="M435" s="62" t="s">
        <v>95</v>
      </c>
      <c r="N435" s="114"/>
    </row>
    <row r="436" spans="1:14" x14ac:dyDescent="0.25">
      <c r="A436" s="62">
        <v>426</v>
      </c>
      <c r="B436" s="61" t="s">
        <v>15</v>
      </c>
      <c r="C436" s="62" t="s">
        <v>448</v>
      </c>
      <c r="D436" s="62" t="s">
        <v>319</v>
      </c>
      <c r="E436" s="63">
        <v>73.59</v>
      </c>
      <c r="F436" s="62">
        <f t="shared" si="22"/>
        <v>28</v>
      </c>
      <c r="G436" s="63">
        <v>2060.52</v>
      </c>
      <c r="H436" s="63"/>
      <c r="I436" s="63">
        <v>250</v>
      </c>
      <c r="J436" s="63">
        <v>1380</v>
      </c>
      <c r="K436" s="63">
        <v>400</v>
      </c>
      <c r="L436" s="63">
        <f t="shared" ref="L436:L470" si="23">SUM(G436:K436)</f>
        <v>4090.52</v>
      </c>
      <c r="M436" s="64"/>
      <c r="N436" s="114"/>
    </row>
    <row r="437" spans="1:14" x14ac:dyDescent="0.25">
      <c r="A437" s="62">
        <v>427</v>
      </c>
      <c r="B437" s="61" t="s">
        <v>15</v>
      </c>
      <c r="C437" s="62" t="s">
        <v>449</v>
      </c>
      <c r="D437" s="62" t="s">
        <v>319</v>
      </c>
      <c r="E437" s="63">
        <v>73.59</v>
      </c>
      <c r="F437" s="62">
        <f t="shared" si="22"/>
        <v>28</v>
      </c>
      <c r="G437" s="63">
        <v>2060.52</v>
      </c>
      <c r="H437" s="63"/>
      <c r="I437" s="63">
        <v>250</v>
      </c>
      <c r="J437" s="63">
        <v>1380</v>
      </c>
      <c r="K437" s="63">
        <v>400</v>
      </c>
      <c r="L437" s="63">
        <f t="shared" si="23"/>
        <v>4090.52</v>
      </c>
      <c r="M437" s="64"/>
      <c r="N437" s="114"/>
    </row>
    <row r="438" spans="1:14" x14ac:dyDescent="0.25">
      <c r="A438" s="62">
        <v>428</v>
      </c>
      <c r="B438" s="61" t="s">
        <v>15</v>
      </c>
      <c r="C438" s="62" t="s">
        <v>450</v>
      </c>
      <c r="D438" s="62" t="s">
        <v>319</v>
      </c>
      <c r="E438" s="63">
        <v>73.59</v>
      </c>
      <c r="F438" s="62">
        <f t="shared" si="22"/>
        <v>28</v>
      </c>
      <c r="G438" s="63">
        <v>2060.52</v>
      </c>
      <c r="H438" s="63"/>
      <c r="I438" s="63">
        <v>250</v>
      </c>
      <c r="J438" s="63">
        <v>1380</v>
      </c>
      <c r="K438" s="63">
        <v>400</v>
      </c>
      <c r="L438" s="63">
        <f t="shared" si="23"/>
        <v>4090.52</v>
      </c>
      <c r="M438" s="64"/>
      <c r="N438" s="114"/>
    </row>
    <row r="439" spans="1:14" x14ac:dyDescent="0.25">
      <c r="A439" s="62">
        <v>429</v>
      </c>
      <c r="B439" s="61" t="s">
        <v>15</v>
      </c>
      <c r="C439" s="62" t="s">
        <v>451</v>
      </c>
      <c r="D439" s="62" t="s">
        <v>319</v>
      </c>
      <c r="E439" s="63">
        <v>73.59</v>
      </c>
      <c r="F439" s="62">
        <f t="shared" si="22"/>
        <v>28</v>
      </c>
      <c r="G439" s="63">
        <v>2060.52</v>
      </c>
      <c r="H439" s="63"/>
      <c r="I439" s="63">
        <v>250</v>
      </c>
      <c r="J439" s="63">
        <v>1380</v>
      </c>
      <c r="K439" s="63">
        <v>400</v>
      </c>
      <c r="L439" s="63">
        <f t="shared" si="23"/>
        <v>4090.52</v>
      </c>
      <c r="M439" s="64"/>
      <c r="N439" s="114"/>
    </row>
    <row r="440" spans="1:14" x14ac:dyDescent="0.25">
      <c r="A440" s="62">
        <v>430</v>
      </c>
      <c r="B440" s="61" t="s">
        <v>15</v>
      </c>
      <c r="C440" s="62" t="s">
        <v>452</v>
      </c>
      <c r="D440" s="62" t="s">
        <v>319</v>
      </c>
      <c r="E440" s="63">
        <v>73.59</v>
      </c>
      <c r="F440" s="62">
        <f t="shared" si="22"/>
        <v>28</v>
      </c>
      <c r="G440" s="63">
        <v>2060.52</v>
      </c>
      <c r="H440" s="63"/>
      <c r="I440" s="63">
        <v>250</v>
      </c>
      <c r="J440" s="63">
        <v>1380</v>
      </c>
      <c r="K440" s="63">
        <v>400</v>
      </c>
      <c r="L440" s="63">
        <f t="shared" si="23"/>
        <v>4090.52</v>
      </c>
      <c r="M440" s="64"/>
      <c r="N440" s="114"/>
    </row>
    <row r="441" spans="1:14" x14ac:dyDescent="0.25">
      <c r="A441" s="62">
        <v>431</v>
      </c>
      <c r="B441" s="61" t="s">
        <v>15</v>
      </c>
      <c r="C441" s="62" t="s">
        <v>453</v>
      </c>
      <c r="D441" s="62" t="s">
        <v>319</v>
      </c>
      <c r="E441" s="63">
        <v>73.59</v>
      </c>
      <c r="F441" s="62">
        <f t="shared" si="22"/>
        <v>28</v>
      </c>
      <c r="G441" s="63">
        <v>2060.52</v>
      </c>
      <c r="H441" s="63"/>
      <c r="I441" s="63">
        <v>250</v>
      </c>
      <c r="J441" s="63">
        <v>1380</v>
      </c>
      <c r="K441" s="63">
        <v>400</v>
      </c>
      <c r="L441" s="63">
        <f t="shared" si="23"/>
        <v>4090.52</v>
      </c>
      <c r="M441" s="64"/>
      <c r="N441" s="114"/>
    </row>
    <row r="442" spans="1:14" ht="30" x14ac:dyDescent="0.25">
      <c r="A442" s="62">
        <v>432</v>
      </c>
      <c r="B442" s="61" t="s">
        <v>15</v>
      </c>
      <c r="C442" s="62" t="s">
        <v>454</v>
      </c>
      <c r="D442" s="62" t="s">
        <v>319</v>
      </c>
      <c r="E442" s="63">
        <v>73.59</v>
      </c>
      <c r="F442" s="62">
        <f t="shared" si="22"/>
        <v>57.999999999999986</v>
      </c>
      <c r="G442" s="63">
        <f>2060.52+2207.7</f>
        <v>4268.2199999999993</v>
      </c>
      <c r="H442" s="63"/>
      <c r="I442" s="63">
        <f>250+241.94</f>
        <v>491.94</v>
      </c>
      <c r="J442" s="63">
        <f>1150+1112.91</f>
        <v>2262.91</v>
      </c>
      <c r="K442" s="63">
        <f>400+387.1</f>
        <v>787.1</v>
      </c>
      <c r="L442" s="63">
        <f t="shared" si="23"/>
        <v>7810.1699999999992</v>
      </c>
      <c r="M442" s="62" t="s">
        <v>95</v>
      </c>
      <c r="N442" s="114"/>
    </row>
    <row r="443" spans="1:14" x14ac:dyDescent="0.25">
      <c r="A443" s="62">
        <v>433</v>
      </c>
      <c r="B443" s="61" t="s">
        <v>15</v>
      </c>
      <c r="C443" s="62" t="s">
        <v>455</v>
      </c>
      <c r="D443" s="62" t="s">
        <v>319</v>
      </c>
      <c r="E443" s="63">
        <v>73.59</v>
      </c>
      <c r="F443" s="62">
        <f t="shared" si="22"/>
        <v>28</v>
      </c>
      <c r="G443" s="63">
        <v>2060.52</v>
      </c>
      <c r="H443" s="63"/>
      <c r="I443" s="63">
        <v>250</v>
      </c>
      <c r="J443" s="63">
        <v>1380</v>
      </c>
      <c r="K443" s="63">
        <v>400</v>
      </c>
      <c r="L443" s="63">
        <f t="shared" si="23"/>
        <v>4090.52</v>
      </c>
      <c r="M443" s="64"/>
      <c r="N443" s="114"/>
    </row>
    <row r="444" spans="1:14" x14ac:dyDescent="0.25">
      <c r="A444" s="62">
        <v>434</v>
      </c>
      <c r="B444" s="61" t="s">
        <v>15</v>
      </c>
      <c r="C444" s="62" t="s">
        <v>456</v>
      </c>
      <c r="D444" s="62" t="s">
        <v>319</v>
      </c>
      <c r="E444" s="63">
        <v>73.59</v>
      </c>
      <c r="F444" s="62">
        <f t="shared" si="22"/>
        <v>28</v>
      </c>
      <c r="G444" s="63">
        <v>2060.52</v>
      </c>
      <c r="H444" s="63"/>
      <c r="I444" s="63">
        <v>250</v>
      </c>
      <c r="J444" s="63">
        <v>1380</v>
      </c>
      <c r="K444" s="63">
        <v>400</v>
      </c>
      <c r="L444" s="63">
        <f t="shared" si="23"/>
        <v>4090.52</v>
      </c>
      <c r="M444" s="64"/>
      <c r="N444" s="114"/>
    </row>
    <row r="445" spans="1:14" ht="30" x14ac:dyDescent="0.25">
      <c r="A445" s="62">
        <v>435</v>
      </c>
      <c r="B445" s="61" t="s">
        <v>15</v>
      </c>
      <c r="C445" s="62" t="s">
        <v>457</v>
      </c>
      <c r="D445" s="62" t="s">
        <v>319</v>
      </c>
      <c r="E445" s="63">
        <v>73.59</v>
      </c>
      <c r="F445" s="62">
        <f t="shared" si="22"/>
        <v>57.999999999999986</v>
      </c>
      <c r="G445" s="63">
        <f>2060.52+2207.7</f>
        <v>4268.2199999999993</v>
      </c>
      <c r="H445" s="63"/>
      <c r="I445" s="63">
        <f>250+241.94</f>
        <v>491.94</v>
      </c>
      <c r="J445" s="63">
        <f>1150+1112.91</f>
        <v>2262.91</v>
      </c>
      <c r="K445" s="63">
        <f>400+387.1</f>
        <v>787.1</v>
      </c>
      <c r="L445" s="63">
        <f t="shared" si="23"/>
        <v>7810.1699999999992</v>
      </c>
      <c r="M445" s="62" t="s">
        <v>95</v>
      </c>
      <c r="N445" s="114"/>
    </row>
    <row r="446" spans="1:14" x14ac:dyDescent="0.25">
      <c r="A446" s="62">
        <v>436</v>
      </c>
      <c r="B446" s="61" t="s">
        <v>15</v>
      </c>
      <c r="C446" s="62" t="s">
        <v>458</v>
      </c>
      <c r="D446" s="62" t="s">
        <v>319</v>
      </c>
      <c r="E446" s="63">
        <v>73.59</v>
      </c>
      <c r="F446" s="62">
        <f t="shared" si="22"/>
        <v>28</v>
      </c>
      <c r="G446" s="63">
        <v>2060.52</v>
      </c>
      <c r="H446" s="63"/>
      <c r="I446" s="63">
        <v>250</v>
      </c>
      <c r="J446" s="63">
        <v>1380</v>
      </c>
      <c r="K446" s="63">
        <v>400</v>
      </c>
      <c r="L446" s="63">
        <f t="shared" si="23"/>
        <v>4090.52</v>
      </c>
      <c r="M446" s="64"/>
      <c r="N446" s="114"/>
    </row>
    <row r="447" spans="1:14" x14ac:dyDescent="0.25">
      <c r="A447" s="62">
        <v>437</v>
      </c>
      <c r="B447" s="61" t="s">
        <v>15</v>
      </c>
      <c r="C447" s="62" t="s">
        <v>459</v>
      </c>
      <c r="D447" s="62" t="s">
        <v>319</v>
      </c>
      <c r="E447" s="63">
        <v>73.59</v>
      </c>
      <c r="F447" s="62">
        <f t="shared" si="22"/>
        <v>28</v>
      </c>
      <c r="G447" s="63">
        <v>2060.52</v>
      </c>
      <c r="H447" s="63"/>
      <c r="I447" s="63">
        <v>250</v>
      </c>
      <c r="J447" s="63">
        <v>1380</v>
      </c>
      <c r="K447" s="63">
        <v>400</v>
      </c>
      <c r="L447" s="63">
        <f t="shared" si="23"/>
        <v>4090.52</v>
      </c>
      <c r="M447" s="64"/>
      <c r="N447" s="114"/>
    </row>
    <row r="448" spans="1:14" x14ac:dyDescent="0.25">
      <c r="A448" s="62">
        <v>438</v>
      </c>
      <c r="B448" s="61" t="s">
        <v>15</v>
      </c>
      <c r="C448" s="62" t="s">
        <v>460</v>
      </c>
      <c r="D448" s="62" t="s">
        <v>319</v>
      </c>
      <c r="E448" s="63">
        <v>73.59</v>
      </c>
      <c r="F448" s="62">
        <f t="shared" si="22"/>
        <v>28</v>
      </c>
      <c r="G448" s="63">
        <v>2060.52</v>
      </c>
      <c r="H448" s="63"/>
      <c r="I448" s="63">
        <v>250</v>
      </c>
      <c r="J448" s="63">
        <v>1380</v>
      </c>
      <c r="K448" s="63">
        <v>400</v>
      </c>
      <c r="L448" s="63">
        <f t="shared" si="23"/>
        <v>4090.52</v>
      </c>
      <c r="M448" s="64"/>
      <c r="N448" s="114"/>
    </row>
    <row r="449" spans="1:14" x14ac:dyDescent="0.25">
      <c r="A449" s="62">
        <v>439</v>
      </c>
      <c r="B449" s="61" t="s">
        <v>15</v>
      </c>
      <c r="C449" s="62" t="s">
        <v>461</v>
      </c>
      <c r="D449" s="62" t="s">
        <v>319</v>
      </c>
      <c r="E449" s="63">
        <v>73.59</v>
      </c>
      <c r="F449" s="62">
        <f t="shared" si="22"/>
        <v>28</v>
      </c>
      <c r="G449" s="63">
        <v>2060.52</v>
      </c>
      <c r="H449" s="63"/>
      <c r="I449" s="63">
        <v>250</v>
      </c>
      <c r="J449" s="63">
        <v>1380</v>
      </c>
      <c r="K449" s="63">
        <v>400</v>
      </c>
      <c r="L449" s="63">
        <f t="shared" si="23"/>
        <v>4090.52</v>
      </c>
      <c r="M449" s="64"/>
      <c r="N449" s="114"/>
    </row>
    <row r="450" spans="1:14" x14ac:dyDescent="0.25">
      <c r="A450" s="62">
        <v>440</v>
      </c>
      <c r="B450" s="61" t="s">
        <v>15</v>
      </c>
      <c r="C450" s="62" t="s">
        <v>462</v>
      </c>
      <c r="D450" s="62" t="s">
        <v>319</v>
      </c>
      <c r="E450" s="63">
        <v>73.59</v>
      </c>
      <c r="F450" s="62">
        <f t="shared" si="22"/>
        <v>28</v>
      </c>
      <c r="G450" s="63">
        <v>2060.52</v>
      </c>
      <c r="H450" s="63"/>
      <c r="I450" s="63">
        <v>250</v>
      </c>
      <c r="J450" s="63">
        <v>1380</v>
      </c>
      <c r="K450" s="63">
        <v>400</v>
      </c>
      <c r="L450" s="63">
        <f t="shared" si="23"/>
        <v>4090.52</v>
      </c>
      <c r="M450" s="64"/>
      <c r="N450" s="114"/>
    </row>
    <row r="451" spans="1:14" x14ac:dyDescent="0.25">
      <c r="A451" s="62">
        <v>441</v>
      </c>
      <c r="B451" s="61" t="s">
        <v>15</v>
      </c>
      <c r="C451" s="62" t="s">
        <v>463</v>
      </c>
      <c r="D451" s="62" t="s">
        <v>319</v>
      </c>
      <c r="E451" s="63">
        <v>73.59</v>
      </c>
      <c r="F451" s="62">
        <f t="shared" si="22"/>
        <v>28</v>
      </c>
      <c r="G451" s="63">
        <v>2060.52</v>
      </c>
      <c r="H451" s="63"/>
      <c r="I451" s="63">
        <v>250</v>
      </c>
      <c r="J451" s="63">
        <v>1380</v>
      </c>
      <c r="K451" s="63">
        <v>400</v>
      </c>
      <c r="L451" s="63">
        <f t="shared" si="23"/>
        <v>4090.52</v>
      </c>
      <c r="M451" s="64"/>
      <c r="N451" s="114"/>
    </row>
    <row r="452" spans="1:14" ht="30" x14ac:dyDescent="0.25">
      <c r="A452" s="62">
        <v>442</v>
      </c>
      <c r="B452" s="61" t="s">
        <v>15</v>
      </c>
      <c r="C452" s="62" t="s">
        <v>464</v>
      </c>
      <c r="D452" s="62" t="s">
        <v>319</v>
      </c>
      <c r="E452" s="63">
        <v>73.59</v>
      </c>
      <c r="F452" s="62">
        <f t="shared" si="22"/>
        <v>57.999999999999986</v>
      </c>
      <c r="G452" s="63">
        <f>2060.52+2207.7</f>
        <v>4268.2199999999993</v>
      </c>
      <c r="H452" s="63"/>
      <c r="I452" s="63">
        <f>250+241.94</f>
        <v>491.94</v>
      </c>
      <c r="J452" s="63">
        <f>1150+1112.91</f>
        <v>2262.91</v>
      </c>
      <c r="K452" s="63">
        <f>400+387.1</f>
        <v>787.1</v>
      </c>
      <c r="L452" s="63">
        <f t="shared" si="23"/>
        <v>7810.1699999999992</v>
      </c>
      <c r="M452" s="62" t="s">
        <v>95</v>
      </c>
      <c r="N452" s="114"/>
    </row>
    <row r="453" spans="1:14" ht="30" x14ac:dyDescent="0.25">
      <c r="A453" s="62">
        <v>443</v>
      </c>
      <c r="B453" s="61" t="s">
        <v>15</v>
      </c>
      <c r="C453" s="62" t="s">
        <v>465</v>
      </c>
      <c r="D453" s="62" t="s">
        <v>319</v>
      </c>
      <c r="E453" s="63">
        <v>73.59</v>
      </c>
      <c r="F453" s="62">
        <f t="shared" si="22"/>
        <v>57.999999999999986</v>
      </c>
      <c r="G453" s="63">
        <f>2060.52+2207.7</f>
        <v>4268.2199999999993</v>
      </c>
      <c r="H453" s="63"/>
      <c r="I453" s="63">
        <f>250+241.94</f>
        <v>491.94</v>
      </c>
      <c r="J453" s="63">
        <f>1150+1112.91</f>
        <v>2262.91</v>
      </c>
      <c r="K453" s="63">
        <f>400+387.1</f>
        <v>787.1</v>
      </c>
      <c r="L453" s="63">
        <f t="shared" si="23"/>
        <v>7810.1699999999992</v>
      </c>
      <c r="M453" s="62" t="s">
        <v>95</v>
      </c>
      <c r="N453" s="114"/>
    </row>
    <row r="454" spans="1:14" x14ac:dyDescent="0.25">
      <c r="A454" s="62">
        <v>444</v>
      </c>
      <c r="B454" s="61" t="s">
        <v>15</v>
      </c>
      <c r="C454" s="62" t="s">
        <v>466</v>
      </c>
      <c r="D454" s="62" t="s">
        <v>319</v>
      </c>
      <c r="E454" s="63">
        <v>73.59</v>
      </c>
      <c r="F454" s="62">
        <f t="shared" si="22"/>
        <v>28</v>
      </c>
      <c r="G454" s="63">
        <v>2060.52</v>
      </c>
      <c r="H454" s="63"/>
      <c r="I454" s="63">
        <v>250</v>
      </c>
      <c r="J454" s="63">
        <v>1380</v>
      </c>
      <c r="K454" s="63">
        <v>400</v>
      </c>
      <c r="L454" s="63">
        <f t="shared" si="23"/>
        <v>4090.52</v>
      </c>
      <c r="M454" s="64"/>
      <c r="N454" s="114"/>
    </row>
    <row r="455" spans="1:14" x14ac:dyDescent="0.25">
      <c r="A455" s="62">
        <v>445</v>
      </c>
      <c r="B455" s="61" t="s">
        <v>15</v>
      </c>
      <c r="C455" s="62" t="s">
        <v>467</v>
      </c>
      <c r="D455" s="62" t="s">
        <v>319</v>
      </c>
      <c r="E455" s="63">
        <v>73.59</v>
      </c>
      <c r="F455" s="62">
        <f t="shared" si="22"/>
        <v>28</v>
      </c>
      <c r="G455" s="63">
        <v>2060.52</v>
      </c>
      <c r="H455" s="63"/>
      <c r="I455" s="63">
        <v>250</v>
      </c>
      <c r="J455" s="63">
        <v>1380</v>
      </c>
      <c r="K455" s="63">
        <v>400</v>
      </c>
      <c r="L455" s="63">
        <f t="shared" si="23"/>
        <v>4090.52</v>
      </c>
      <c r="M455" s="64"/>
      <c r="N455" s="114"/>
    </row>
    <row r="456" spans="1:14" x14ac:dyDescent="0.25">
      <c r="A456" s="62">
        <v>446</v>
      </c>
      <c r="B456" s="61" t="s">
        <v>15</v>
      </c>
      <c r="C456" s="62" t="s">
        <v>468</v>
      </c>
      <c r="D456" s="62" t="s">
        <v>319</v>
      </c>
      <c r="E456" s="63">
        <v>73.59</v>
      </c>
      <c r="F456" s="62">
        <f t="shared" si="22"/>
        <v>28</v>
      </c>
      <c r="G456" s="63">
        <v>2060.52</v>
      </c>
      <c r="H456" s="63"/>
      <c r="I456" s="63">
        <v>250</v>
      </c>
      <c r="J456" s="63">
        <v>1380</v>
      </c>
      <c r="K456" s="63">
        <v>400</v>
      </c>
      <c r="L456" s="63">
        <f t="shared" si="23"/>
        <v>4090.52</v>
      </c>
      <c r="M456" s="64"/>
      <c r="N456" s="114"/>
    </row>
    <row r="457" spans="1:14" ht="30" x14ac:dyDescent="0.25">
      <c r="A457" s="62">
        <v>447</v>
      </c>
      <c r="B457" s="61" t="s">
        <v>15</v>
      </c>
      <c r="C457" s="62" t="s">
        <v>469</v>
      </c>
      <c r="D457" s="62" t="s">
        <v>319</v>
      </c>
      <c r="E457" s="63">
        <v>73.59</v>
      </c>
      <c r="F457" s="62">
        <f t="shared" si="22"/>
        <v>57.999999999999986</v>
      </c>
      <c r="G457" s="63">
        <f>2060.52+2207.7</f>
        <v>4268.2199999999993</v>
      </c>
      <c r="H457" s="63">
        <f>35+33.87</f>
        <v>68.87</v>
      </c>
      <c r="I457" s="63">
        <f>250+241.94</f>
        <v>491.94</v>
      </c>
      <c r="J457" s="63">
        <f>1380+1335.49</f>
        <v>2715.49</v>
      </c>
      <c r="K457" s="63">
        <f>400+387.1</f>
        <v>787.1</v>
      </c>
      <c r="L457" s="63">
        <f t="shared" si="23"/>
        <v>8331.619999999999</v>
      </c>
      <c r="M457" s="62" t="s">
        <v>95</v>
      </c>
      <c r="N457" s="114"/>
    </row>
    <row r="458" spans="1:14" x14ac:dyDescent="0.25">
      <c r="A458" s="62">
        <v>448</v>
      </c>
      <c r="B458" s="61" t="s">
        <v>15</v>
      </c>
      <c r="C458" s="62" t="s">
        <v>470</v>
      </c>
      <c r="D458" s="62" t="s">
        <v>319</v>
      </c>
      <c r="E458" s="63">
        <v>73.59</v>
      </c>
      <c r="F458" s="62">
        <f t="shared" si="22"/>
        <v>28</v>
      </c>
      <c r="G458" s="63">
        <v>2060.52</v>
      </c>
      <c r="H458" s="63"/>
      <c r="I458" s="63">
        <v>250</v>
      </c>
      <c r="J458" s="63">
        <v>1380</v>
      </c>
      <c r="K458" s="63">
        <v>400</v>
      </c>
      <c r="L458" s="63">
        <f t="shared" si="23"/>
        <v>4090.52</v>
      </c>
      <c r="M458" s="64"/>
      <c r="N458" s="114"/>
    </row>
    <row r="459" spans="1:14" x14ac:dyDescent="0.25">
      <c r="A459" s="62">
        <v>449</v>
      </c>
      <c r="B459" s="61" t="s">
        <v>15</v>
      </c>
      <c r="C459" s="62" t="s">
        <v>471</v>
      </c>
      <c r="D459" s="62" t="s">
        <v>319</v>
      </c>
      <c r="E459" s="63">
        <v>73.59</v>
      </c>
      <c r="F459" s="62">
        <f t="shared" si="22"/>
        <v>28</v>
      </c>
      <c r="G459" s="63">
        <v>2060.52</v>
      </c>
      <c r="H459" s="63"/>
      <c r="I459" s="63">
        <v>250</v>
      </c>
      <c r="J459" s="63">
        <v>1380</v>
      </c>
      <c r="K459" s="63">
        <v>400</v>
      </c>
      <c r="L459" s="63">
        <f t="shared" si="23"/>
        <v>4090.52</v>
      </c>
      <c r="M459" s="64"/>
      <c r="N459" s="114"/>
    </row>
    <row r="460" spans="1:14" x14ac:dyDescent="0.25">
      <c r="A460" s="62">
        <v>450</v>
      </c>
      <c r="B460" s="61" t="s">
        <v>15</v>
      </c>
      <c r="C460" s="62" t="s">
        <v>472</v>
      </c>
      <c r="D460" s="62" t="s">
        <v>319</v>
      </c>
      <c r="E460" s="63">
        <v>73.59</v>
      </c>
      <c r="F460" s="62">
        <f t="shared" ref="F460:F523" si="24">G460/E460</f>
        <v>28</v>
      </c>
      <c r="G460" s="63">
        <v>2060.52</v>
      </c>
      <c r="H460" s="63"/>
      <c r="I460" s="63">
        <v>250</v>
      </c>
      <c r="J460" s="63">
        <v>1380</v>
      </c>
      <c r="K460" s="63">
        <v>400</v>
      </c>
      <c r="L460" s="63">
        <f t="shared" si="23"/>
        <v>4090.52</v>
      </c>
      <c r="M460" s="64"/>
      <c r="N460" s="114"/>
    </row>
    <row r="461" spans="1:14" x14ac:dyDescent="0.25">
      <c r="A461" s="62">
        <v>451</v>
      </c>
      <c r="B461" s="61" t="s">
        <v>15</v>
      </c>
      <c r="C461" s="62" t="s">
        <v>473</v>
      </c>
      <c r="D461" s="62" t="s">
        <v>319</v>
      </c>
      <c r="E461" s="63">
        <v>73.59</v>
      </c>
      <c r="F461" s="62">
        <f t="shared" si="24"/>
        <v>28</v>
      </c>
      <c r="G461" s="63">
        <v>2060.52</v>
      </c>
      <c r="H461" s="63"/>
      <c r="I461" s="63">
        <v>250</v>
      </c>
      <c r="J461" s="63">
        <v>1380</v>
      </c>
      <c r="K461" s="63">
        <v>400</v>
      </c>
      <c r="L461" s="63">
        <f t="shared" si="23"/>
        <v>4090.52</v>
      </c>
      <c r="M461" s="64"/>
      <c r="N461" s="114"/>
    </row>
    <row r="462" spans="1:14" ht="30" x14ac:dyDescent="0.25">
      <c r="A462" s="62">
        <v>452</v>
      </c>
      <c r="B462" s="61" t="s">
        <v>15</v>
      </c>
      <c r="C462" s="62" t="s">
        <v>474</v>
      </c>
      <c r="D462" s="62" t="s">
        <v>319</v>
      </c>
      <c r="E462" s="63">
        <v>73.59</v>
      </c>
      <c r="F462" s="62">
        <f t="shared" si="24"/>
        <v>57.999999999999986</v>
      </c>
      <c r="G462" s="63">
        <f>2060.52+2207.7</f>
        <v>4268.2199999999993</v>
      </c>
      <c r="H462" s="63"/>
      <c r="I462" s="63">
        <f>250+241.94</f>
        <v>491.94</v>
      </c>
      <c r="J462" s="63">
        <f>1380+1335.49</f>
        <v>2715.49</v>
      </c>
      <c r="K462" s="63">
        <f>400+387.1</f>
        <v>787.1</v>
      </c>
      <c r="L462" s="63">
        <f t="shared" si="23"/>
        <v>8262.7499999999982</v>
      </c>
      <c r="M462" s="62" t="s">
        <v>95</v>
      </c>
      <c r="N462" s="114"/>
    </row>
    <row r="463" spans="1:14" ht="30" x14ac:dyDescent="0.25">
      <c r="A463" s="62">
        <v>453</v>
      </c>
      <c r="B463" s="61" t="s">
        <v>15</v>
      </c>
      <c r="C463" s="62" t="s">
        <v>475</v>
      </c>
      <c r="D463" s="62" t="s">
        <v>319</v>
      </c>
      <c r="E463" s="63">
        <v>73.59</v>
      </c>
      <c r="F463" s="62">
        <f t="shared" si="24"/>
        <v>57.999999999999986</v>
      </c>
      <c r="G463" s="63">
        <f>2060.52+2207.7</f>
        <v>4268.2199999999993</v>
      </c>
      <c r="H463" s="63"/>
      <c r="I463" s="63">
        <f>250+241.94</f>
        <v>491.94</v>
      </c>
      <c r="J463" s="63">
        <f>1380+1335.49</f>
        <v>2715.49</v>
      </c>
      <c r="K463" s="63">
        <f>400+387.1</f>
        <v>787.1</v>
      </c>
      <c r="L463" s="63">
        <f t="shared" si="23"/>
        <v>8262.7499999999982</v>
      </c>
      <c r="M463" s="62" t="s">
        <v>95</v>
      </c>
      <c r="N463" s="114"/>
    </row>
    <row r="464" spans="1:14" ht="30" x14ac:dyDescent="0.25">
      <c r="A464" s="62">
        <v>454</v>
      </c>
      <c r="B464" s="61" t="s">
        <v>15</v>
      </c>
      <c r="C464" s="62" t="s">
        <v>476</v>
      </c>
      <c r="D464" s="62" t="s">
        <v>319</v>
      </c>
      <c r="E464" s="63">
        <v>73.59</v>
      </c>
      <c r="F464" s="62">
        <f t="shared" si="24"/>
        <v>57.999999999999986</v>
      </c>
      <c r="G464" s="63">
        <f>2060.52+2207.7</f>
        <v>4268.2199999999993</v>
      </c>
      <c r="H464" s="63"/>
      <c r="I464" s="63">
        <f>250+241.94</f>
        <v>491.94</v>
      </c>
      <c r="J464" s="63">
        <f>1380+1335.49</f>
        <v>2715.49</v>
      </c>
      <c r="K464" s="63">
        <f>400+387.1</f>
        <v>787.1</v>
      </c>
      <c r="L464" s="63">
        <f t="shared" si="23"/>
        <v>8262.7499999999982</v>
      </c>
      <c r="M464" s="62" t="s">
        <v>95</v>
      </c>
      <c r="N464" s="114"/>
    </row>
    <row r="465" spans="1:14" ht="30" x14ac:dyDescent="0.25">
      <c r="A465" s="62">
        <v>455</v>
      </c>
      <c r="B465" s="61" t="s">
        <v>15</v>
      </c>
      <c r="C465" s="62" t="s">
        <v>477</v>
      </c>
      <c r="D465" s="62" t="s">
        <v>319</v>
      </c>
      <c r="E465" s="63">
        <v>73.59</v>
      </c>
      <c r="F465" s="62">
        <f t="shared" si="24"/>
        <v>57.999999999999986</v>
      </c>
      <c r="G465" s="63">
        <f>2060.52+2207.7</f>
        <v>4268.2199999999993</v>
      </c>
      <c r="H465" s="63"/>
      <c r="I465" s="63">
        <f>250+241.94</f>
        <v>491.94</v>
      </c>
      <c r="J465" s="63">
        <f>1380+1335.49</f>
        <v>2715.49</v>
      </c>
      <c r="K465" s="63">
        <f>400+387.1</f>
        <v>787.1</v>
      </c>
      <c r="L465" s="63">
        <f t="shared" si="23"/>
        <v>8262.7499999999982</v>
      </c>
      <c r="M465" s="62" t="s">
        <v>95</v>
      </c>
      <c r="N465" s="114"/>
    </row>
    <row r="466" spans="1:14" ht="30" x14ac:dyDescent="0.25">
      <c r="A466" s="62">
        <v>456</v>
      </c>
      <c r="B466" s="61" t="s">
        <v>15</v>
      </c>
      <c r="C466" s="62" t="s">
        <v>478</v>
      </c>
      <c r="D466" s="62" t="s">
        <v>319</v>
      </c>
      <c r="E466" s="63">
        <v>73.59</v>
      </c>
      <c r="F466" s="62">
        <f t="shared" si="24"/>
        <v>57.999999999999986</v>
      </c>
      <c r="G466" s="63">
        <f>2060.52+2207.7</f>
        <v>4268.2199999999993</v>
      </c>
      <c r="H466" s="63"/>
      <c r="I466" s="63">
        <f>250+241.94</f>
        <v>491.94</v>
      </c>
      <c r="J466" s="63">
        <f>1380+1335.49</f>
        <v>2715.49</v>
      </c>
      <c r="K466" s="63">
        <f>400+387.1</f>
        <v>787.1</v>
      </c>
      <c r="L466" s="63">
        <f t="shared" si="23"/>
        <v>8262.7499999999982</v>
      </c>
      <c r="M466" s="62" t="s">
        <v>95</v>
      </c>
      <c r="N466" s="114"/>
    </row>
    <row r="467" spans="1:14" x14ac:dyDescent="0.25">
      <c r="A467" s="62">
        <v>457</v>
      </c>
      <c r="B467" s="61" t="s">
        <v>15</v>
      </c>
      <c r="C467" s="62" t="s">
        <v>479</v>
      </c>
      <c r="D467" s="62" t="s">
        <v>319</v>
      </c>
      <c r="E467" s="63">
        <v>73.59</v>
      </c>
      <c r="F467" s="62">
        <f t="shared" si="24"/>
        <v>28</v>
      </c>
      <c r="G467" s="63">
        <v>2060.52</v>
      </c>
      <c r="H467" s="63"/>
      <c r="I467" s="63">
        <v>250</v>
      </c>
      <c r="J467" s="63">
        <v>1380</v>
      </c>
      <c r="K467" s="63">
        <v>400</v>
      </c>
      <c r="L467" s="63">
        <f t="shared" si="23"/>
        <v>4090.52</v>
      </c>
      <c r="M467" s="64"/>
      <c r="N467" s="114"/>
    </row>
    <row r="468" spans="1:14" ht="30" x14ac:dyDescent="0.25">
      <c r="A468" s="62">
        <v>458</v>
      </c>
      <c r="B468" s="61" t="s">
        <v>15</v>
      </c>
      <c r="C468" s="62" t="s">
        <v>480</v>
      </c>
      <c r="D468" s="62" t="s">
        <v>319</v>
      </c>
      <c r="E468" s="63">
        <v>73.59</v>
      </c>
      <c r="F468" s="62">
        <f t="shared" si="24"/>
        <v>57.999999999999986</v>
      </c>
      <c r="G468" s="63">
        <f>2060.52+2207.7</f>
        <v>4268.2199999999993</v>
      </c>
      <c r="H468" s="63"/>
      <c r="I468" s="63">
        <f>250+241.94</f>
        <v>491.94</v>
      </c>
      <c r="J468" s="63">
        <f>1150+1112.91</f>
        <v>2262.91</v>
      </c>
      <c r="K468" s="63">
        <f>400+387.1</f>
        <v>787.1</v>
      </c>
      <c r="L468" s="63">
        <f t="shared" si="23"/>
        <v>7810.1699999999992</v>
      </c>
      <c r="M468" s="62" t="s">
        <v>95</v>
      </c>
      <c r="N468" s="114"/>
    </row>
    <row r="469" spans="1:14" ht="30" x14ac:dyDescent="0.25">
      <c r="A469" s="62">
        <v>459</v>
      </c>
      <c r="B469" s="61" t="s">
        <v>15</v>
      </c>
      <c r="C469" s="62" t="s">
        <v>481</v>
      </c>
      <c r="D469" s="62" t="s">
        <v>319</v>
      </c>
      <c r="E469" s="63">
        <v>73.59</v>
      </c>
      <c r="F469" s="62">
        <f t="shared" si="24"/>
        <v>57.999999999999986</v>
      </c>
      <c r="G469" s="63">
        <f>2060.52+2207.7</f>
        <v>4268.2199999999993</v>
      </c>
      <c r="H469" s="63"/>
      <c r="I469" s="63">
        <f>250+241.94</f>
        <v>491.94</v>
      </c>
      <c r="J469" s="63">
        <f>1380+1335.49</f>
        <v>2715.49</v>
      </c>
      <c r="K469" s="63">
        <f>400+387.1</f>
        <v>787.1</v>
      </c>
      <c r="L469" s="63">
        <f t="shared" ref="L469" si="25">SUM(G469:K469)</f>
        <v>8262.7499999999982</v>
      </c>
      <c r="M469" s="62" t="s">
        <v>95</v>
      </c>
      <c r="N469" s="114"/>
    </row>
    <row r="470" spans="1:14" ht="30" x14ac:dyDescent="0.25">
      <c r="A470" s="62">
        <v>460</v>
      </c>
      <c r="B470" s="61" t="s">
        <v>15</v>
      </c>
      <c r="C470" s="62" t="s">
        <v>482</v>
      </c>
      <c r="D470" s="62" t="s">
        <v>319</v>
      </c>
      <c r="E470" s="63">
        <v>73.59</v>
      </c>
      <c r="F470" s="62">
        <f t="shared" si="24"/>
        <v>38</v>
      </c>
      <c r="G470" s="63">
        <f>588.72+2207.7</f>
        <v>2796.42</v>
      </c>
      <c r="H470" s="63"/>
      <c r="I470" s="63">
        <f>71.43+241.94</f>
        <v>313.37</v>
      </c>
      <c r="J470" s="63">
        <f>394.29+1335.49</f>
        <v>1729.78</v>
      </c>
      <c r="K470" s="63">
        <f>114.29+387.1</f>
        <v>501.39000000000004</v>
      </c>
      <c r="L470" s="63">
        <f t="shared" si="23"/>
        <v>5340.96</v>
      </c>
      <c r="M470" s="62" t="s">
        <v>483</v>
      </c>
      <c r="N470" s="114"/>
    </row>
    <row r="471" spans="1:14" ht="30" x14ac:dyDescent="0.25">
      <c r="A471" s="62">
        <v>461</v>
      </c>
      <c r="B471" s="61" t="s">
        <v>15</v>
      </c>
      <c r="C471" s="62" t="s">
        <v>484</v>
      </c>
      <c r="D471" s="62" t="s">
        <v>319</v>
      </c>
      <c r="E471" s="63">
        <v>73.59</v>
      </c>
      <c r="F471" s="62">
        <f t="shared" si="24"/>
        <v>57.999999999999986</v>
      </c>
      <c r="G471" s="63">
        <f t="shared" ref="G471:G506" si="26">2060.52+2207.7</f>
        <v>4268.2199999999993</v>
      </c>
      <c r="H471" s="63"/>
      <c r="I471" s="63">
        <f t="shared" ref="I471:I506" si="27">250+241.94</f>
        <v>491.94</v>
      </c>
      <c r="J471" s="63">
        <f t="shared" ref="J471:J497" si="28">1380+1335.49</f>
        <v>2715.49</v>
      </c>
      <c r="K471" s="63">
        <f t="shared" ref="K471:K506" si="29">400+387.1</f>
        <v>787.1</v>
      </c>
      <c r="L471" s="63">
        <f t="shared" ref="L471:L534" si="30">SUM(G471:K471)</f>
        <v>8262.7499999999982</v>
      </c>
      <c r="M471" s="62" t="s">
        <v>95</v>
      </c>
      <c r="N471" s="114"/>
    </row>
    <row r="472" spans="1:14" ht="30" x14ac:dyDescent="0.25">
      <c r="A472" s="62">
        <v>462</v>
      </c>
      <c r="B472" s="61" t="s">
        <v>15</v>
      </c>
      <c r="C472" s="62" t="s">
        <v>485</v>
      </c>
      <c r="D472" s="62" t="s">
        <v>319</v>
      </c>
      <c r="E472" s="63">
        <v>73.59</v>
      </c>
      <c r="F472" s="62">
        <f t="shared" si="24"/>
        <v>57.999999999999986</v>
      </c>
      <c r="G472" s="63">
        <f t="shared" si="26"/>
        <v>4268.2199999999993</v>
      </c>
      <c r="H472" s="63"/>
      <c r="I472" s="63">
        <f t="shared" si="27"/>
        <v>491.94</v>
      </c>
      <c r="J472" s="63">
        <f t="shared" si="28"/>
        <v>2715.49</v>
      </c>
      <c r="K472" s="63">
        <f t="shared" si="29"/>
        <v>787.1</v>
      </c>
      <c r="L472" s="63">
        <f t="shared" si="30"/>
        <v>8262.7499999999982</v>
      </c>
      <c r="M472" s="62" t="s">
        <v>95</v>
      </c>
      <c r="N472" s="114"/>
    </row>
    <row r="473" spans="1:14" ht="30" x14ac:dyDescent="0.25">
      <c r="A473" s="62">
        <v>463</v>
      </c>
      <c r="B473" s="61" t="s">
        <v>15</v>
      </c>
      <c r="C473" s="62" t="s">
        <v>486</v>
      </c>
      <c r="D473" s="62" t="s">
        <v>319</v>
      </c>
      <c r="E473" s="63">
        <v>73.59</v>
      </c>
      <c r="F473" s="62">
        <f t="shared" si="24"/>
        <v>57.999999999999986</v>
      </c>
      <c r="G473" s="63">
        <f t="shared" si="26"/>
        <v>4268.2199999999993</v>
      </c>
      <c r="H473" s="63"/>
      <c r="I473" s="63">
        <f t="shared" si="27"/>
        <v>491.94</v>
      </c>
      <c r="J473" s="63">
        <f t="shared" si="28"/>
        <v>2715.49</v>
      </c>
      <c r="K473" s="63">
        <f t="shared" si="29"/>
        <v>787.1</v>
      </c>
      <c r="L473" s="63">
        <f t="shared" si="30"/>
        <v>8262.7499999999982</v>
      </c>
      <c r="M473" s="62" t="s">
        <v>95</v>
      </c>
      <c r="N473" s="114"/>
    </row>
    <row r="474" spans="1:14" ht="30" x14ac:dyDescent="0.25">
      <c r="A474" s="62">
        <v>464</v>
      </c>
      <c r="B474" s="61" t="s">
        <v>15</v>
      </c>
      <c r="C474" s="62" t="s">
        <v>487</v>
      </c>
      <c r="D474" s="62" t="s">
        <v>319</v>
      </c>
      <c r="E474" s="63">
        <v>73.59</v>
      </c>
      <c r="F474" s="62">
        <f t="shared" si="24"/>
        <v>57.999999999999986</v>
      </c>
      <c r="G474" s="63">
        <f t="shared" si="26"/>
        <v>4268.2199999999993</v>
      </c>
      <c r="H474" s="63"/>
      <c r="I474" s="63">
        <f t="shared" si="27"/>
        <v>491.94</v>
      </c>
      <c r="J474" s="63">
        <f t="shared" si="28"/>
        <v>2715.49</v>
      </c>
      <c r="K474" s="63">
        <f t="shared" si="29"/>
        <v>787.1</v>
      </c>
      <c r="L474" s="63">
        <f t="shared" si="30"/>
        <v>8262.7499999999982</v>
      </c>
      <c r="M474" s="62" t="s">
        <v>95</v>
      </c>
      <c r="N474" s="114"/>
    </row>
    <row r="475" spans="1:14" ht="30" x14ac:dyDescent="0.25">
      <c r="A475" s="62">
        <v>465</v>
      </c>
      <c r="B475" s="61" t="s">
        <v>15</v>
      </c>
      <c r="C475" s="62" t="s">
        <v>488</v>
      </c>
      <c r="D475" s="62" t="s">
        <v>319</v>
      </c>
      <c r="E475" s="63">
        <v>73.59</v>
      </c>
      <c r="F475" s="62">
        <f t="shared" si="24"/>
        <v>57.999999999999986</v>
      </c>
      <c r="G475" s="63">
        <f t="shared" si="26"/>
        <v>4268.2199999999993</v>
      </c>
      <c r="H475" s="63"/>
      <c r="I475" s="63">
        <f t="shared" si="27"/>
        <v>491.94</v>
      </c>
      <c r="J475" s="63">
        <f t="shared" si="28"/>
        <v>2715.49</v>
      </c>
      <c r="K475" s="63">
        <f t="shared" si="29"/>
        <v>787.1</v>
      </c>
      <c r="L475" s="63">
        <f t="shared" si="30"/>
        <v>8262.7499999999982</v>
      </c>
      <c r="M475" s="62" t="s">
        <v>95</v>
      </c>
      <c r="N475" s="114"/>
    </row>
    <row r="476" spans="1:14" ht="30" x14ac:dyDescent="0.25">
      <c r="A476" s="62">
        <v>466</v>
      </c>
      <c r="B476" s="61" t="s">
        <v>15</v>
      </c>
      <c r="C476" s="62" t="s">
        <v>489</v>
      </c>
      <c r="D476" s="62" t="s">
        <v>319</v>
      </c>
      <c r="E476" s="63">
        <v>73.59</v>
      </c>
      <c r="F476" s="62">
        <f t="shared" si="24"/>
        <v>57.999999999999986</v>
      </c>
      <c r="G476" s="63">
        <f t="shared" si="26"/>
        <v>4268.2199999999993</v>
      </c>
      <c r="H476" s="63"/>
      <c r="I476" s="63">
        <f t="shared" si="27"/>
        <v>491.94</v>
      </c>
      <c r="J476" s="63">
        <f t="shared" si="28"/>
        <v>2715.49</v>
      </c>
      <c r="K476" s="63">
        <f t="shared" si="29"/>
        <v>787.1</v>
      </c>
      <c r="L476" s="63">
        <f t="shared" si="30"/>
        <v>8262.7499999999982</v>
      </c>
      <c r="M476" s="62" t="s">
        <v>95</v>
      </c>
      <c r="N476" s="114"/>
    </row>
    <row r="477" spans="1:14" ht="30" x14ac:dyDescent="0.25">
      <c r="A477" s="62">
        <v>467</v>
      </c>
      <c r="B477" s="61" t="s">
        <v>15</v>
      </c>
      <c r="C477" s="62" t="s">
        <v>490</v>
      </c>
      <c r="D477" s="62" t="s">
        <v>319</v>
      </c>
      <c r="E477" s="63">
        <v>73.59</v>
      </c>
      <c r="F477" s="62">
        <f t="shared" si="24"/>
        <v>57.999999999999986</v>
      </c>
      <c r="G477" s="63">
        <f t="shared" si="26"/>
        <v>4268.2199999999993</v>
      </c>
      <c r="H477" s="63"/>
      <c r="I477" s="63">
        <f t="shared" si="27"/>
        <v>491.94</v>
      </c>
      <c r="J477" s="63">
        <f t="shared" si="28"/>
        <v>2715.49</v>
      </c>
      <c r="K477" s="63">
        <f t="shared" si="29"/>
        <v>787.1</v>
      </c>
      <c r="L477" s="63">
        <f t="shared" si="30"/>
        <v>8262.7499999999982</v>
      </c>
      <c r="M477" s="62" t="s">
        <v>95</v>
      </c>
      <c r="N477" s="114"/>
    </row>
    <row r="478" spans="1:14" ht="30" x14ac:dyDescent="0.25">
      <c r="A478" s="62">
        <v>468</v>
      </c>
      <c r="B478" s="61" t="s">
        <v>15</v>
      </c>
      <c r="C478" s="62" t="s">
        <v>491</v>
      </c>
      <c r="D478" s="62" t="s">
        <v>319</v>
      </c>
      <c r="E478" s="63">
        <v>73.59</v>
      </c>
      <c r="F478" s="62">
        <f t="shared" si="24"/>
        <v>57.999999999999986</v>
      </c>
      <c r="G478" s="63">
        <f t="shared" si="26"/>
        <v>4268.2199999999993</v>
      </c>
      <c r="H478" s="63"/>
      <c r="I478" s="63">
        <f t="shared" si="27"/>
        <v>491.94</v>
      </c>
      <c r="J478" s="63">
        <f t="shared" si="28"/>
        <v>2715.49</v>
      </c>
      <c r="K478" s="63">
        <f t="shared" si="29"/>
        <v>787.1</v>
      </c>
      <c r="L478" s="63">
        <f t="shared" si="30"/>
        <v>8262.7499999999982</v>
      </c>
      <c r="M478" s="62" t="s">
        <v>95</v>
      </c>
      <c r="N478" s="114"/>
    </row>
    <row r="479" spans="1:14" ht="30" x14ac:dyDescent="0.25">
      <c r="A479" s="62">
        <v>469</v>
      </c>
      <c r="B479" s="61" t="s">
        <v>15</v>
      </c>
      <c r="C479" s="62" t="s">
        <v>492</v>
      </c>
      <c r="D479" s="62" t="s">
        <v>319</v>
      </c>
      <c r="E479" s="63">
        <v>73.59</v>
      </c>
      <c r="F479" s="62">
        <f t="shared" si="24"/>
        <v>57.999999999999986</v>
      </c>
      <c r="G479" s="63">
        <f t="shared" si="26"/>
        <v>4268.2199999999993</v>
      </c>
      <c r="H479" s="63"/>
      <c r="I479" s="63">
        <f t="shared" si="27"/>
        <v>491.94</v>
      </c>
      <c r="J479" s="63">
        <f t="shared" si="28"/>
        <v>2715.49</v>
      </c>
      <c r="K479" s="63">
        <f t="shared" si="29"/>
        <v>787.1</v>
      </c>
      <c r="L479" s="63">
        <f t="shared" si="30"/>
        <v>8262.7499999999982</v>
      </c>
      <c r="M479" s="62" t="s">
        <v>95</v>
      </c>
      <c r="N479" s="114"/>
    </row>
    <row r="480" spans="1:14" ht="30" x14ac:dyDescent="0.25">
      <c r="A480" s="62">
        <v>470</v>
      </c>
      <c r="B480" s="61" t="s">
        <v>15</v>
      </c>
      <c r="C480" s="62" t="s">
        <v>493</v>
      </c>
      <c r="D480" s="62" t="s">
        <v>319</v>
      </c>
      <c r="E480" s="63">
        <v>73.59</v>
      </c>
      <c r="F480" s="62">
        <f t="shared" si="24"/>
        <v>57.999999999999986</v>
      </c>
      <c r="G480" s="63">
        <f t="shared" si="26"/>
        <v>4268.2199999999993</v>
      </c>
      <c r="H480" s="63"/>
      <c r="I480" s="63">
        <f t="shared" si="27"/>
        <v>491.94</v>
      </c>
      <c r="J480" s="63">
        <f t="shared" si="28"/>
        <v>2715.49</v>
      </c>
      <c r="K480" s="63">
        <f t="shared" si="29"/>
        <v>787.1</v>
      </c>
      <c r="L480" s="63">
        <f t="shared" si="30"/>
        <v>8262.7499999999982</v>
      </c>
      <c r="M480" s="62" t="s">
        <v>95</v>
      </c>
      <c r="N480" s="114"/>
    </row>
    <row r="481" spans="1:14" ht="30" x14ac:dyDescent="0.25">
      <c r="A481" s="62">
        <v>471</v>
      </c>
      <c r="B481" s="61" t="s">
        <v>15</v>
      </c>
      <c r="C481" s="62" t="s">
        <v>494</v>
      </c>
      <c r="D481" s="62" t="s">
        <v>319</v>
      </c>
      <c r="E481" s="63">
        <v>73.59</v>
      </c>
      <c r="F481" s="62">
        <f t="shared" si="24"/>
        <v>57.999999999999986</v>
      </c>
      <c r="G481" s="63">
        <f t="shared" si="26"/>
        <v>4268.2199999999993</v>
      </c>
      <c r="H481" s="63"/>
      <c r="I481" s="63">
        <f t="shared" si="27"/>
        <v>491.94</v>
      </c>
      <c r="J481" s="63">
        <f t="shared" si="28"/>
        <v>2715.49</v>
      </c>
      <c r="K481" s="63">
        <f t="shared" si="29"/>
        <v>787.1</v>
      </c>
      <c r="L481" s="63">
        <f t="shared" si="30"/>
        <v>8262.7499999999982</v>
      </c>
      <c r="M481" s="62" t="s">
        <v>95</v>
      </c>
      <c r="N481" s="114"/>
    </row>
    <row r="482" spans="1:14" ht="30" x14ac:dyDescent="0.25">
      <c r="A482" s="62">
        <v>472</v>
      </c>
      <c r="B482" s="61" t="s">
        <v>15</v>
      </c>
      <c r="C482" s="62" t="s">
        <v>495</v>
      </c>
      <c r="D482" s="62" t="s">
        <v>319</v>
      </c>
      <c r="E482" s="63">
        <v>73.59</v>
      </c>
      <c r="F482" s="62">
        <f t="shared" si="24"/>
        <v>57.999999999999986</v>
      </c>
      <c r="G482" s="63">
        <f t="shared" si="26"/>
        <v>4268.2199999999993</v>
      </c>
      <c r="H482" s="63"/>
      <c r="I482" s="63">
        <f t="shared" si="27"/>
        <v>491.94</v>
      </c>
      <c r="J482" s="63">
        <f t="shared" si="28"/>
        <v>2715.49</v>
      </c>
      <c r="K482" s="63">
        <f t="shared" si="29"/>
        <v>787.1</v>
      </c>
      <c r="L482" s="63">
        <f t="shared" si="30"/>
        <v>8262.7499999999982</v>
      </c>
      <c r="M482" s="62" t="s">
        <v>95</v>
      </c>
      <c r="N482" s="114"/>
    </row>
    <row r="483" spans="1:14" ht="30" x14ac:dyDescent="0.25">
      <c r="A483" s="62">
        <v>473</v>
      </c>
      <c r="B483" s="61" t="s">
        <v>15</v>
      </c>
      <c r="C483" s="62" t="s">
        <v>496</v>
      </c>
      <c r="D483" s="62" t="s">
        <v>319</v>
      </c>
      <c r="E483" s="63">
        <v>73.59</v>
      </c>
      <c r="F483" s="62">
        <f t="shared" si="24"/>
        <v>57.999999999999986</v>
      </c>
      <c r="G483" s="63">
        <f t="shared" si="26"/>
        <v>4268.2199999999993</v>
      </c>
      <c r="H483" s="63"/>
      <c r="I483" s="63">
        <f t="shared" si="27"/>
        <v>491.94</v>
      </c>
      <c r="J483" s="63">
        <f t="shared" si="28"/>
        <v>2715.49</v>
      </c>
      <c r="K483" s="63">
        <f t="shared" si="29"/>
        <v>787.1</v>
      </c>
      <c r="L483" s="63">
        <f t="shared" si="30"/>
        <v>8262.7499999999982</v>
      </c>
      <c r="M483" s="62" t="s">
        <v>95</v>
      </c>
      <c r="N483" s="114"/>
    </row>
    <row r="484" spans="1:14" ht="30" x14ac:dyDescent="0.25">
      <c r="A484" s="62">
        <v>474</v>
      </c>
      <c r="B484" s="61" t="s">
        <v>15</v>
      </c>
      <c r="C484" s="62" t="s">
        <v>497</v>
      </c>
      <c r="D484" s="62" t="s">
        <v>319</v>
      </c>
      <c r="E484" s="63">
        <v>73.59</v>
      </c>
      <c r="F484" s="62">
        <f t="shared" si="24"/>
        <v>57.999999999999986</v>
      </c>
      <c r="G484" s="63">
        <f t="shared" si="26"/>
        <v>4268.2199999999993</v>
      </c>
      <c r="H484" s="63"/>
      <c r="I484" s="63">
        <f t="shared" si="27"/>
        <v>491.94</v>
      </c>
      <c r="J484" s="63">
        <f t="shared" si="28"/>
        <v>2715.49</v>
      </c>
      <c r="K484" s="63">
        <f t="shared" si="29"/>
        <v>787.1</v>
      </c>
      <c r="L484" s="63">
        <f t="shared" si="30"/>
        <v>8262.7499999999982</v>
      </c>
      <c r="M484" s="62" t="s">
        <v>95</v>
      </c>
      <c r="N484" s="114"/>
    </row>
    <row r="485" spans="1:14" ht="30" x14ac:dyDescent="0.25">
      <c r="A485" s="62">
        <v>475</v>
      </c>
      <c r="B485" s="61" t="s">
        <v>15</v>
      </c>
      <c r="C485" s="62" t="s">
        <v>498</v>
      </c>
      <c r="D485" s="62" t="s">
        <v>319</v>
      </c>
      <c r="E485" s="63">
        <v>73.59</v>
      </c>
      <c r="F485" s="62">
        <f t="shared" si="24"/>
        <v>57.999999999999986</v>
      </c>
      <c r="G485" s="63">
        <f t="shared" si="26"/>
        <v>4268.2199999999993</v>
      </c>
      <c r="H485" s="63"/>
      <c r="I485" s="63">
        <f t="shared" si="27"/>
        <v>491.94</v>
      </c>
      <c r="J485" s="63">
        <f t="shared" si="28"/>
        <v>2715.49</v>
      </c>
      <c r="K485" s="63">
        <f t="shared" si="29"/>
        <v>787.1</v>
      </c>
      <c r="L485" s="63">
        <f t="shared" si="30"/>
        <v>8262.7499999999982</v>
      </c>
      <c r="M485" s="62" t="s">
        <v>95</v>
      </c>
      <c r="N485" s="114"/>
    </row>
    <row r="486" spans="1:14" ht="30" x14ac:dyDescent="0.25">
      <c r="A486" s="62">
        <v>476</v>
      </c>
      <c r="B486" s="61" t="s">
        <v>15</v>
      </c>
      <c r="C486" s="62" t="s">
        <v>499</v>
      </c>
      <c r="D486" s="62" t="s">
        <v>319</v>
      </c>
      <c r="E486" s="63">
        <v>73.59</v>
      </c>
      <c r="F486" s="62">
        <f t="shared" si="24"/>
        <v>57.999999999999986</v>
      </c>
      <c r="G486" s="63">
        <f t="shared" si="26"/>
        <v>4268.2199999999993</v>
      </c>
      <c r="H486" s="63"/>
      <c r="I486" s="63">
        <f t="shared" si="27"/>
        <v>491.94</v>
      </c>
      <c r="J486" s="63">
        <f t="shared" si="28"/>
        <v>2715.49</v>
      </c>
      <c r="K486" s="63">
        <f t="shared" si="29"/>
        <v>787.1</v>
      </c>
      <c r="L486" s="63">
        <f t="shared" si="30"/>
        <v>8262.7499999999982</v>
      </c>
      <c r="M486" s="62" t="s">
        <v>95</v>
      </c>
      <c r="N486" s="114"/>
    </row>
    <row r="487" spans="1:14" ht="30" x14ac:dyDescent="0.25">
      <c r="A487" s="62">
        <v>477</v>
      </c>
      <c r="B487" s="61" t="s">
        <v>15</v>
      </c>
      <c r="C487" s="62" t="s">
        <v>500</v>
      </c>
      <c r="D487" s="62" t="s">
        <v>319</v>
      </c>
      <c r="E487" s="63">
        <v>73.59</v>
      </c>
      <c r="F487" s="62">
        <f t="shared" si="24"/>
        <v>57.999999999999986</v>
      </c>
      <c r="G487" s="63">
        <f t="shared" si="26"/>
        <v>4268.2199999999993</v>
      </c>
      <c r="H487" s="63"/>
      <c r="I487" s="63">
        <f t="shared" si="27"/>
        <v>491.94</v>
      </c>
      <c r="J487" s="63">
        <f t="shared" si="28"/>
        <v>2715.49</v>
      </c>
      <c r="K487" s="63">
        <f t="shared" si="29"/>
        <v>787.1</v>
      </c>
      <c r="L487" s="63">
        <f t="shared" si="30"/>
        <v>8262.7499999999982</v>
      </c>
      <c r="M487" s="62" t="s">
        <v>95</v>
      </c>
      <c r="N487" s="114"/>
    </row>
    <row r="488" spans="1:14" ht="30" x14ac:dyDescent="0.25">
      <c r="A488" s="62">
        <v>478</v>
      </c>
      <c r="B488" s="61" t="s">
        <v>15</v>
      </c>
      <c r="C488" s="62" t="s">
        <v>501</v>
      </c>
      <c r="D488" s="62" t="s">
        <v>319</v>
      </c>
      <c r="E488" s="63">
        <v>73.59</v>
      </c>
      <c r="F488" s="62">
        <f t="shared" si="24"/>
        <v>57.999999999999986</v>
      </c>
      <c r="G488" s="63">
        <f t="shared" si="26"/>
        <v>4268.2199999999993</v>
      </c>
      <c r="H488" s="63"/>
      <c r="I488" s="63">
        <f t="shared" si="27"/>
        <v>491.94</v>
      </c>
      <c r="J488" s="63">
        <f t="shared" si="28"/>
        <v>2715.49</v>
      </c>
      <c r="K488" s="63">
        <f t="shared" si="29"/>
        <v>787.1</v>
      </c>
      <c r="L488" s="63">
        <f t="shared" si="30"/>
        <v>8262.7499999999982</v>
      </c>
      <c r="M488" s="62" t="s">
        <v>95</v>
      </c>
      <c r="N488" s="114"/>
    </row>
    <row r="489" spans="1:14" ht="30" x14ac:dyDescent="0.25">
      <c r="A489" s="62">
        <v>479</v>
      </c>
      <c r="B489" s="61" t="s">
        <v>15</v>
      </c>
      <c r="C489" s="62" t="s">
        <v>502</v>
      </c>
      <c r="D489" s="62" t="s">
        <v>319</v>
      </c>
      <c r="E489" s="63">
        <v>73.59</v>
      </c>
      <c r="F489" s="62">
        <f t="shared" si="24"/>
        <v>57.999999999999986</v>
      </c>
      <c r="G489" s="63">
        <f t="shared" si="26"/>
        <v>4268.2199999999993</v>
      </c>
      <c r="H489" s="63"/>
      <c r="I489" s="63">
        <f t="shared" si="27"/>
        <v>491.94</v>
      </c>
      <c r="J489" s="63">
        <f t="shared" si="28"/>
        <v>2715.49</v>
      </c>
      <c r="K489" s="63">
        <f t="shared" si="29"/>
        <v>787.1</v>
      </c>
      <c r="L489" s="63">
        <f t="shared" si="30"/>
        <v>8262.7499999999982</v>
      </c>
      <c r="M489" s="62" t="s">
        <v>95</v>
      </c>
      <c r="N489" s="114"/>
    </row>
    <row r="490" spans="1:14" ht="30" x14ac:dyDescent="0.25">
      <c r="A490" s="62">
        <v>480</v>
      </c>
      <c r="B490" s="61" t="s">
        <v>15</v>
      </c>
      <c r="C490" s="62" t="s">
        <v>503</v>
      </c>
      <c r="D490" s="62" t="s">
        <v>319</v>
      </c>
      <c r="E490" s="63">
        <v>73.59</v>
      </c>
      <c r="F490" s="62">
        <f t="shared" si="24"/>
        <v>57.999999999999986</v>
      </c>
      <c r="G490" s="63">
        <f t="shared" si="26"/>
        <v>4268.2199999999993</v>
      </c>
      <c r="H490" s="63"/>
      <c r="I490" s="63">
        <f t="shared" si="27"/>
        <v>491.94</v>
      </c>
      <c r="J490" s="63">
        <f t="shared" si="28"/>
        <v>2715.49</v>
      </c>
      <c r="K490" s="63">
        <f t="shared" si="29"/>
        <v>787.1</v>
      </c>
      <c r="L490" s="63">
        <f t="shared" si="30"/>
        <v>8262.7499999999982</v>
      </c>
      <c r="M490" s="62" t="s">
        <v>95</v>
      </c>
      <c r="N490" s="114"/>
    </row>
    <row r="491" spans="1:14" ht="30" x14ac:dyDescent="0.25">
      <c r="A491" s="62">
        <v>481</v>
      </c>
      <c r="B491" s="61" t="s">
        <v>15</v>
      </c>
      <c r="C491" s="62" t="s">
        <v>504</v>
      </c>
      <c r="D491" s="62" t="s">
        <v>319</v>
      </c>
      <c r="E491" s="63">
        <v>73.59</v>
      </c>
      <c r="F491" s="62">
        <f t="shared" si="24"/>
        <v>57.999999999999986</v>
      </c>
      <c r="G491" s="63">
        <f t="shared" si="26"/>
        <v>4268.2199999999993</v>
      </c>
      <c r="H491" s="63"/>
      <c r="I491" s="63">
        <f t="shared" si="27"/>
        <v>491.94</v>
      </c>
      <c r="J491" s="63">
        <f t="shared" si="28"/>
        <v>2715.49</v>
      </c>
      <c r="K491" s="63">
        <f t="shared" si="29"/>
        <v>787.1</v>
      </c>
      <c r="L491" s="63">
        <f t="shared" si="30"/>
        <v>8262.7499999999982</v>
      </c>
      <c r="M491" s="62" t="s">
        <v>95</v>
      </c>
      <c r="N491" s="114"/>
    </row>
    <row r="492" spans="1:14" ht="30" x14ac:dyDescent="0.25">
      <c r="A492" s="62">
        <v>482</v>
      </c>
      <c r="B492" s="61" t="s">
        <v>15</v>
      </c>
      <c r="C492" s="62" t="s">
        <v>505</v>
      </c>
      <c r="D492" s="62" t="s">
        <v>319</v>
      </c>
      <c r="E492" s="63">
        <v>73.59</v>
      </c>
      <c r="F492" s="62">
        <f t="shared" si="24"/>
        <v>57.999999999999986</v>
      </c>
      <c r="G492" s="63">
        <f t="shared" si="26"/>
        <v>4268.2199999999993</v>
      </c>
      <c r="H492" s="63"/>
      <c r="I492" s="63">
        <f t="shared" si="27"/>
        <v>491.94</v>
      </c>
      <c r="J492" s="63">
        <f t="shared" si="28"/>
        <v>2715.49</v>
      </c>
      <c r="K492" s="63">
        <f t="shared" si="29"/>
        <v>787.1</v>
      </c>
      <c r="L492" s="63">
        <f t="shared" si="30"/>
        <v>8262.7499999999982</v>
      </c>
      <c r="M492" s="62" t="s">
        <v>95</v>
      </c>
      <c r="N492" s="114"/>
    </row>
    <row r="493" spans="1:14" ht="30" x14ac:dyDescent="0.25">
      <c r="A493" s="62">
        <v>483</v>
      </c>
      <c r="B493" s="61" t="s">
        <v>15</v>
      </c>
      <c r="C493" s="62" t="s">
        <v>506</v>
      </c>
      <c r="D493" s="62" t="s">
        <v>319</v>
      </c>
      <c r="E493" s="63">
        <v>73.59</v>
      </c>
      <c r="F493" s="62">
        <f t="shared" si="24"/>
        <v>57.999999999999986</v>
      </c>
      <c r="G493" s="63">
        <f t="shared" si="26"/>
        <v>4268.2199999999993</v>
      </c>
      <c r="H493" s="63"/>
      <c r="I493" s="63">
        <f t="shared" si="27"/>
        <v>491.94</v>
      </c>
      <c r="J493" s="63">
        <f t="shared" si="28"/>
        <v>2715.49</v>
      </c>
      <c r="K493" s="63">
        <f t="shared" si="29"/>
        <v>787.1</v>
      </c>
      <c r="L493" s="63">
        <f t="shared" si="30"/>
        <v>8262.7499999999982</v>
      </c>
      <c r="M493" s="62" t="s">
        <v>95</v>
      </c>
      <c r="N493" s="114"/>
    </row>
    <row r="494" spans="1:14" ht="30" x14ac:dyDescent="0.25">
      <c r="A494" s="62">
        <v>484</v>
      </c>
      <c r="B494" s="61" t="s">
        <v>15</v>
      </c>
      <c r="C494" s="62" t="s">
        <v>507</v>
      </c>
      <c r="D494" s="62" t="s">
        <v>319</v>
      </c>
      <c r="E494" s="63">
        <v>73.59</v>
      </c>
      <c r="F494" s="62">
        <f t="shared" si="24"/>
        <v>57.999999999999986</v>
      </c>
      <c r="G494" s="63">
        <f t="shared" si="26"/>
        <v>4268.2199999999993</v>
      </c>
      <c r="H494" s="63"/>
      <c r="I494" s="63">
        <f t="shared" si="27"/>
        <v>491.94</v>
      </c>
      <c r="J494" s="63">
        <f t="shared" si="28"/>
        <v>2715.49</v>
      </c>
      <c r="K494" s="63">
        <f t="shared" si="29"/>
        <v>787.1</v>
      </c>
      <c r="L494" s="63">
        <f t="shared" si="30"/>
        <v>8262.7499999999982</v>
      </c>
      <c r="M494" s="62" t="s">
        <v>95</v>
      </c>
      <c r="N494" s="114"/>
    </row>
    <row r="495" spans="1:14" ht="30" x14ac:dyDescent="0.25">
      <c r="A495" s="62">
        <v>485</v>
      </c>
      <c r="B495" s="61" t="s">
        <v>15</v>
      </c>
      <c r="C495" s="62" t="s">
        <v>508</v>
      </c>
      <c r="D495" s="62" t="s">
        <v>319</v>
      </c>
      <c r="E495" s="63">
        <v>73.59</v>
      </c>
      <c r="F495" s="62">
        <f t="shared" si="24"/>
        <v>57.999999999999986</v>
      </c>
      <c r="G495" s="63">
        <f t="shared" si="26"/>
        <v>4268.2199999999993</v>
      </c>
      <c r="H495" s="63"/>
      <c r="I495" s="63">
        <f t="shared" si="27"/>
        <v>491.94</v>
      </c>
      <c r="J495" s="63">
        <f t="shared" si="28"/>
        <v>2715.49</v>
      </c>
      <c r="K495" s="63">
        <f t="shared" si="29"/>
        <v>787.1</v>
      </c>
      <c r="L495" s="63">
        <f t="shared" si="30"/>
        <v>8262.7499999999982</v>
      </c>
      <c r="M495" s="62" t="s">
        <v>95</v>
      </c>
      <c r="N495" s="114"/>
    </row>
    <row r="496" spans="1:14" ht="30" x14ac:dyDescent="0.25">
      <c r="A496" s="62">
        <v>486</v>
      </c>
      <c r="B496" s="61" t="s">
        <v>15</v>
      </c>
      <c r="C496" s="62" t="s">
        <v>509</v>
      </c>
      <c r="D496" s="62" t="s">
        <v>319</v>
      </c>
      <c r="E496" s="63">
        <v>73.59</v>
      </c>
      <c r="F496" s="62">
        <f t="shared" si="24"/>
        <v>57.999999999999986</v>
      </c>
      <c r="G496" s="63">
        <f t="shared" si="26"/>
        <v>4268.2199999999993</v>
      </c>
      <c r="H496" s="63"/>
      <c r="I496" s="63">
        <f t="shared" si="27"/>
        <v>491.94</v>
      </c>
      <c r="J496" s="63">
        <f t="shared" si="28"/>
        <v>2715.49</v>
      </c>
      <c r="K496" s="63">
        <f t="shared" si="29"/>
        <v>787.1</v>
      </c>
      <c r="L496" s="63">
        <f t="shared" si="30"/>
        <v>8262.7499999999982</v>
      </c>
      <c r="M496" s="62" t="s">
        <v>95</v>
      </c>
      <c r="N496" s="114"/>
    </row>
    <row r="497" spans="1:14" ht="30" x14ac:dyDescent="0.25">
      <c r="A497" s="62">
        <v>487</v>
      </c>
      <c r="B497" s="61" t="s">
        <v>15</v>
      </c>
      <c r="C497" s="62" t="s">
        <v>510</v>
      </c>
      <c r="D497" s="62" t="s">
        <v>319</v>
      </c>
      <c r="E497" s="63">
        <v>73.59</v>
      </c>
      <c r="F497" s="62">
        <f t="shared" si="24"/>
        <v>57.999999999999986</v>
      </c>
      <c r="G497" s="63">
        <f t="shared" si="26"/>
        <v>4268.2199999999993</v>
      </c>
      <c r="H497" s="63"/>
      <c r="I497" s="63">
        <f t="shared" si="27"/>
        <v>491.94</v>
      </c>
      <c r="J497" s="63">
        <f t="shared" si="28"/>
        <v>2715.49</v>
      </c>
      <c r="K497" s="63">
        <f t="shared" si="29"/>
        <v>787.1</v>
      </c>
      <c r="L497" s="63">
        <f t="shared" si="30"/>
        <v>8262.7499999999982</v>
      </c>
      <c r="M497" s="62" t="s">
        <v>95</v>
      </c>
      <c r="N497" s="114"/>
    </row>
    <row r="498" spans="1:14" ht="30" x14ac:dyDescent="0.25">
      <c r="A498" s="62">
        <v>488</v>
      </c>
      <c r="B498" s="61" t="s">
        <v>15</v>
      </c>
      <c r="C498" s="62" t="s">
        <v>511</v>
      </c>
      <c r="D498" s="62" t="s">
        <v>319</v>
      </c>
      <c r="E498" s="63">
        <v>73.59</v>
      </c>
      <c r="F498" s="62">
        <f t="shared" si="24"/>
        <v>57.999999999999986</v>
      </c>
      <c r="G498" s="63">
        <f t="shared" si="26"/>
        <v>4268.2199999999993</v>
      </c>
      <c r="H498" s="63"/>
      <c r="I498" s="63">
        <f t="shared" si="27"/>
        <v>491.94</v>
      </c>
      <c r="J498" s="63">
        <f>1150+1112.91</f>
        <v>2262.91</v>
      </c>
      <c r="K498" s="63">
        <f t="shared" si="29"/>
        <v>787.1</v>
      </c>
      <c r="L498" s="63">
        <f t="shared" si="30"/>
        <v>7810.1699999999992</v>
      </c>
      <c r="M498" s="62" t="s">
        <v>95</v>
      </c>
      <c r="N498" s="114"/>
    </row>
    <row r="499" spans="1:14" ht="30" x14ac:dyDescent="0.25">
      <c r="A499" s="62">
        <v>489</v>
      </c>
      <c r="B499" s="61" t="s">
        <v>15</v>
      </c>
      <c r="C499" s="62" t="s">
        <v>512</v>
      </c>
      <c r="D499" s="62" t="s">
        <v>319</v>
      </c>
      <c r="E499" s="63">
        <v>73.59</v>
      </c>
      <c r="F499" s="62">
        <f t="shared" si="24"/>
        <v>57.999999999999986</v>
      </c>
      <c r="G499" s="63">
        <f t="shared" si="26"/>
        <v>4268.2199999999993</v>
      </c>
      <c r="H499" s="63"/>
      <c r="I499" s="63">
        <f t="shared" si="27"/>
        <v>491.94</v>
      </c>
      <c r="J499" s="63">
        <f>1380+1335.49</f>
        <v>2715.49</v>
      </c>
      <c r="K499" s="63">
        <f t="shared" si="29"/>
        <v>787.1</v>
      </c>
      <c r="L499" s="63">
        <f t="shared" si="30"/>
        <v>8262.7499999999982</v>
      </c>
      <c r="M499" s="62" t="s">
        <v>95</v>
      </c>
      <c r="N499" s="114"/>
    </row>
    <row r="500" spans="1:14" ht="30" x14ac:dyDescent="0.25">
      <c r="A500" s="62">
        <v>490</v>
      </c>
      <c r="B500" s="61" t="s">
        <v>15</v>
      </c>
      <c r="C500" s="62" t="s">
        <v>513</v>
      </c>
      <c r="D500" s="62" t="s">
        <v>319</v>
      </c>
      <c r="E500" s="63">
        <v>73.59</v>
      </c>
      <c r="F500" s="62">
        <f t="shared" si="24"/>
        <v>57.999999999999986</v>
      </c>
      <c r="G500" s="63">
        <f t="shared" si="26"/>
        <v>4268.2199999999993</v>
      </c>
      <c r="H500" s="63"/>
      <c r="I500" s="63">
        <f t="shared" si="27"/>
        <v>491.94</v>
      </c>
      <c r="J500" s="63">
        <f>1380+1335.49</f>
        <v>2715.49</v>
      </c>
      <c r="K500" s="63">
        <f t="shared" si="29"/>
        <v>787.1</v>
      </c>
      <c r="L500" s="63">
        <f t="shared" si="30"/>
        <v>8262.7499999999982</v>
      </c>
      <c r="M500" s="62" t="s">
        <v>95</v>
      </c>
      <c r="N500" s="114"/>
    </row>
    <row r="501" spans="1:14" ht="30" x14ac:dyDescent="0.25">
      <c r="A501" s="62">
        <v>491</v>
      </c>
      <c r="B501" s="61" t="s">
        <v>15</v>
      </c>
      <c r="C501" s="62" t="s">
        <v>514</v>
      </c>
      <c r="D501" s="62" t="s">
        <v>319</v>
      </c>
      <c r="E501" s="63">
        <v>73.59</v>
      </c>
      <c r="F501" s="62">
        <f t="shared" si="24"/>
        <v>57.999999999999986</v>
      </c>
      <c r="G501" s="63">
        <f t="shared" si="26"/>
        <v>4268.2199999999993</v>
      </c>
      <c r="H501" s="63"/>
      <c r="I501" s="63">
        <f t="shared" si="27"/>
        <v>491.94</v>
      </c>
      <c r="J501" s="63">
        <f>1380+1335.49</f>
        <v>2715.49</v>
      </c>
      <c r="K501" s="63">
        <f t="shared" si="29"/>
        <v>787.1</v>
      </c>
      <c r="L501" s="63">
        <f t="shared" si="30"/>
        <v>8262.7499999999982</v>
      </c>
      <c r="M501" s="62" t="s">
        <v>95</v>
      </c>
      <c r="N501" s="114"/>
    </row>
    <row r="502" spans="1:14" ht="30" x14ac:dyDescent="0.25">
      <c r="A502" s="62">
        <v>492</v>
      </c>
      <c r="B502" s="61" t="s">
        <v>15</v>
      </c>
      <c r="C502" s="62" t="s">
        <v>515</v>
      </c>
      <c r="D502" s="62" t="s">
        <v>319</v>
      </c>
      <c r="E502" s="63">
        <v>73.59</v>
      </c>
      <c r="F502" s="62">
        <f t="shared" si="24"/>
        <v>57.999999999999986</v>
      </c>
      <c r="G502" s="63">
        <f t="shared" si="26"/>
        <v>4268.2199999999993</v>
      </c>
      <c r="H502" s="63"/>
      <c r="I502" s="63">
        <f t="shared" si="27"/>
        <v>491.94</v>
      </c>
      <c r="J502" s="63">
        <f>1380+1335.49</f>
        <v>2715.49</v>
      </c>
      <c r="K502" s="63">
        <f t="shared" si="29"/>
        <v>787.1</v>
      </c>
      <c r="L502" s="63">
        <f t="shared" si="30"/>
        <v>8262.7499999999982</v>
      </c>
      <c r="M502" s="62" t="s">
        <v>95</v>
      </c>
      <c r="N502" s="114"/>
    </row>
    <row r="503" spans="1:14" ht="30" x14ac:dyDescent="0.25">
      <c r="A503" s="62">
        <v>493</v>
      </c>
      <c r="B503" s="61" t="s">
        <v>15</v>
      </c>
      <c r="C503" s="62" t="s">
        <v>516</v>
      </c>
      <c r="D503" s="62" t="s">
        <v>319</v>
      </c>
      <c r="E503" s="63">
        <v>73.59</v>
      </c>
      <c r="F503" s="62">
        <f t="shared" si="24"/>
        <v>57.999999999999986</v>
      </c>
      <c r="G503" s="63">
        <f t="shared" si="26"/>
        <v>4268.2199999999993</v>
      </c>
      <c r="H503" s="63"/>
      <c r="I503" s="63">
        <f t="shared" si="27"/>
        <v>491.94</v>
      </c>
      <c r="J503" s="63">
        <f>1150+1112.91</f>
        <v>2262.91</v>
      </c>
      <c r="K503" s="63">
        <f t="shared" si="29"/>
        <v>787.1</v>
      </c>
      <c r="L503" s="63">
        <f t="shared" si="30"/>
        <v>7810.1699999999992</v>
      </c>
      <c r="M503" s="62" t="s">
        <v>95</v>
      </c>
      <c r="N503" s="114"/>
    </row>
    <row r="504" spans="1:14" x14ac:dyDescent="0.25">
      <c r="A504" s="62">
        <v>494</v>
      </c>
      <c r="B504" s="61" t="s">
        <v>15</v>
      </c>
      <c r="C504" s="62" t="s">
        <v>517</v>
      </c>
      <c r="D504" s="62" t="s">
        <v>319</v>
      </c>
      <c r="E504" s="63">
        <v>73.59</v>
      </c>
      <c r="F504" s="62">
        <f t="shared" si="24"/>
        <v>57.999999999999986</v>
      </c>
      <c r="G504" s="63">
        <f t="shared" si="26"/>
        <v>4268.2199999999993</v>
      </c>
      <c r="H504" s="63"/>
      <c r="I504" s="63">
        <f t="shared" si="27"/>
        <v>491.94</v>
      </c>
      <c r="J504" s="63">
        <f>1380+1335.49</f>
        <v>2715.49</v>
      </c>
      <c r="K504" s="63">
        <f t="shared" si="29"/>
        <v>787.1</v>
      </c>
      <c r="L504" s="63">
        <f t="shared" si="30"/>
        <v>8262.7499999999982</v>
      </c>
      <c r="M504" s="64"/>
      <c r="N504" s="114"/>
    </row>
    <row r="505" spans="1:14" ht="30" x14ac:dyDescent="0.25">
      <c r="A505" s="62">
        <v>495</v>
      </c>
      <c r="B505" s="61" t="s">
        <v>15</v>
      </c>
      <c r="C505" s="62" t="s">
        <v>518</v>
      </c>
      <c r="D505" s="62" t="s">
        <v>319</v>
      </c>
      <c r="E505" s="63">
        <v>73.59</v>
      </c>
      <c r="F505" s="62">
        <f t="shared" si="24"/>
        <v>57.999999999999986</v>
      </c>
      <c r="G505" s="63">
        <f t="shared" si="26"/>
        <v>4268.2199999999993</v>
      </c>
      <c r="H505" s="63"/>
      <c r="I505" s="63">
        <f t="shared" si="27"/>
        <v>491.94</v>
      </c>
      <c r="J505" s="63">
        <f>1150+1112.91</f>
        <v>2262.91</v>
      </c>
      <c r="K505" s="63">
        <f t="shared" si="29"/>
        <v>787.1</v>
      </c>
      <c r="L505" s="63">
        <f t="shared" si="30"/>
        <v>7810.1699999999992</v>
      </c>
      <c r="M505" s="62" t="s">
        <v>95</v>
      </c>
      <c r="N505" s="114"/>
    </row>
    <row r="506" spans="1:14" ht="30" x14ac:dyDescent="0.25">
      <c r="A506" s="62">
        <v>496</v>
      </c>
      <c r="B506" s="61" t="s">
        <v>15</v>
      </c>
      <c r="C506" s="62" t="s">
        <v>519</v>
      </c>
      <c r="D506" s="62" t="s">
        <v>319</v>
      </c>
      <c r="E506" s="63">
        <v>73.59</v>
      </c>
      <c r="F506" s="62">
        <f t="shared" si="24"/>
        <v>57.999999999999986</v>
      </c>
      <c r="G506" s="63">
        <f t="shared" si="26"/>
        <v>4268.2199999999993</v>
      </c>
      <c r="H506" s="63"/>
      <c r="I506" s="63">
        <f t="shared" si="27"/>
        <v>491.94</v>
      </c>
      <c r="J506" s="63">
        <f>1380+1335.49</f>
        <v>2715.49</v>
      </c>
      <c r="K506" s="63">
        <f t="shared" si="29"/>
        <v>787.1</v>
      </c>
      <c r="L506" s="63">
        <f t="shared" si="30"/>
        <v>8262.7499999999982</v>
      </c>
      <c r="M506" s="62" t="s">
        <v>95</v>
      </c>
      <c r="N506" s="114"/>
    </row>
    <row r="507" spans="1:14" ht="30" x14ac:dyDescent="0.25">
      <c r="A507" s="62">
        <v>497</v>
      </c>
      <c r="B507" s="61" t="s">
        <v>15</v>
      </c>
      <c r="C507" s="62" t="s">
        <v>520</v>
      </c>
      <c r="D507" s="62" t="s">
        <v>319</v>
      </c>
      <c r="E507" s="63">
        <v>73.59</v>
      </c>
      <c r="F507" s="62">
        <f t="shared" si="24"/>
        <v>57.999999999999986</v>
      </c>
      <c r="G507" s="63">
        <f t="shared" ref="G507:G525" si="31">2060.52+2207.7</f>
        <v>4268.2199999999993</v>
      </c>
      <c r="H507" s="63"/>
      <c r="I507" s="63">
        <f t="shared" ref="I507:I525" si="32">250+241.94</f>
        <v>491.94</v>
      </c>
      <c r="J507" s="63">
        <f t="shared" ref="J507:J525" si="33">1380+1335.49</f>
        <v>2715.49</v>
      </c>
      <c r="K507" s="63">
        <f t="shared" ref="K507:K525" si="34">400+387.1</f>
        <v>787.1</v>
      </c>
      <c r="L507" s="63">
        <f t="shared" si="30"/>
        <v>8262.7499999999982</v>
      </c>
      <c r="M507" s="62" t="s">
        <v>95</v>
      </c>
      <c r="N507" s="114">
        <v>524</v>
      </c>
    </row>
    <row r="508" spans="1:14" ht="30" x14ac:dyDescent="0.25">
      <c r="A508" s="62">
        <v>498</v>
      </c>
      <c r="B508" s="61" t="s">
        <v>15</v>
      </c>
      <c r="C508" s="62" t="s">
        <v>521</v>
      </c>
      <c r="D508" s="62" t="s">
        <v>319</v>
      </c>
      <c r="E508" s="63">
        <v>73.59</v>
      </c>
      <c r="F508" s="62">
        <f t="shared" si="24"/>
        <v>57.999999999999986</v>
      </c>
      <c r="G508" s="63">
        <f t="shared" si="31"/>
        <v>4268.2199999999993</v>
      </c>
      <c r="H508" s="63"/>
      <c r="I508" s="63">
        <f t="shared" si="32"/>
        <v>491.94</v>
      </c>
      <c r="J508" s="63">
        <f t="shared" si="33"/>
        <v>2715.49</v>
      </c>
      <c r="K508" s="63">
        <f t="shared" si="34"/>
        <v>787.1</v>
      </c>
      <c r="L508" s="63">
        <f t="shared" si="30"/>
        <v>8262.7499999999982</v>
      </c>
      <c r="M508" s="62" t="s">
        <v>95</v>
      </c>
      <c r="N508" s="114"/>
    </row>
    <row r="509" spans="1:14" x14ac:dyDescent="0.25">
      <c r="A509" s="62">
        <v>499</v>
      </c>
      <c r="B509" s="61" t="s">
        <v>15</v>
      </c>
      <c r="C509" s="62" t="s">
        <v>522</v>
      </c>
      <c r="D509" s="62" t="s">
        <v>319</v>
      </c>
      <c r="E509" s="63">
        <v>73.59</v>
      </c>
      <c r="F509" s="62">
        <f t="shared" si="24"/>
        <v>28</v>
      </c>
      <c r="G509" s="63">
        <v>2060.52</v>
      </c>
      <c r="H509" s="63"/>
      <c r="I509" s="63">
        <v>250</v>
      </c>
      <c r="J509" s="63">
        <v>1380</v>
      </c>
      <c r="K509" s="63">
        <v>400</v>
      </c>
      <c r="L509" s="63">
        <f t="shared" si="30"/>
        <v>4090.52</v>
      </c>
      <c r="M509" s="64"/>
      <c r="N509" s="114"/>
    </row>
    <row r="510" spans="1:14" ht="30" x14ac:dyDescent="0.25">
      <c r="A510" s="62">
        <v>500</v>
      </c>
      <c r="B510" s="61" t="s">
        <v>15</v>
      </c>
      <c r="C510" s="62" t="s">
        <v>523</v>
      </c>
      <c r="D510" s="62" t="s">
        <v>319</v>
      </c>
      <c r="E510" s="63">
        <v>73.59</v>
      </c>
      <c r="F510" s="62">
        <f t="shared" si="24"/>
        <v>57.999999999999986</v>
      </c>
      <c r="G510" s="63">
        <f t="shared" si="31"/>
        <v>4268.2199999999993</v>
      </c>
      <c r="H510" s="63"/>
      <c r="I510" s="63">
        <f t="shared" si="32"/>
        <v>491.94</v>
      </c>
      <c r="J510" s="63">
        <f t="shared" si="33"/>
        <v>2715.49</v>
      </c>
      <c r="K510" s="63">
        <f t="shared" si="34"/>
        <v>787.1</v>
      </c>
      <c r="L510" s="63">
        <f t="shared" si="30"/>
        <v>8262.7499999999982</v>
      </c>
      <c r="M510" s="62" t="s">
        <v>95</v>
      </c>
      <c r="N510" s="114"/>
    </row>
    <row r="511" spans="1:14" ht="30" x14ac:dyDescent="0.25">
      <c r="A511" s="62">
        <v>501</v>
      </c>
      <c r="B511" s="61" t="s">
        <v>15</v>
      </c>
      <c r="C511" s="62" t="s">
        <v>524</v>
      </c>
      <c r="D511" s="62" t="s">
        <v>319</v>
      </c>
      <c r="E511" s="63">
        <v>73.59</v>
      </c>
      <c r="F511" s="62">
        <f t="shared" si="24"/>
        <v>57.999999999999986</v>
      </c>
      <c r="G511" s="63">
        <f t="shared" si="31"/>
        <v>4268.2199999999993</v>
      </c>
      <c r="H511" s="63"/>
      <c r="I511" s="63">
        <f t="shared" si="32"/>
        <v>491.94</v>
      </c>
      <c r="J511" s="63">
        <f t="shared" si="33"/>
        <v>2715.49</v>
      </c>
      <c r="K511" s="63">
        <f t="shared" si="34"/>
        <v>787.1</v>
      </c>
      <c r="L511" s="63">
        <f t="shared" si="30"/>
        <v>8262.7499999999982</v>
      </c>
      <c r="M511" s="62" t="s">
        <v>95</v>
      </c>
      <c r="N511" s="114"/>
    </row>
    <row r="512" spans="1:14" ht="30" x14ac:dyDescent="0.25">
      <c r="A512" s="62">
        <v>502</v>
      </c>
      <c r="B512" s="61" t="s">
        <v>15</v>
      </c>
      <c r="C512" s="62" t="s">
        <v>525</v>
      </c>
      <c r="D512" s="62" t="s">
        <v>319</v>
      </c>
      <c r="E512" s="63">
        <v>73.59</v>
      </c>
      <c r="F512" s="62">
        <f t="shared" si="24"/>
        <v>57.999999999999986</v>
      </c>
      <c r="G512" s="63">
        <f t="shared" si="31"/>
        <v>4268.2199999999993</v>
      </c>
      <c r="H512" s="63"/>
      <c r="I512" s="63">
        <f t="shared" si="32"/>
        <v>491.94</v>
      </c>
      <c r="J512" s="63">
        <f t="shared" si="33"/>
        <v>2715.49</v>
      </c>
      <c r="K512" s="63">
        <f t="shared" si="34"/>
        <v>787.1</v>
      </c>
      <c r="L512" s="63">
        <f t="shared" si="30"/>
        <v>8262.7499999999982</v>
      </c>
      <c r="M512" s="62" t="s">
        <v>95</v>
      </c>
      <c r="N512" s="114"/>
    </row>
    <row r="513" spans="1:14" ht="30" x14ac:dyDescent="0.25">
      <c r="A513" s="62">
        <v>503</v>
      </c>
      <c r="B513" s="61" t="s">
        <v>15</v>
      </c>
      <c r="C513" s="62" t="s">
        <v>526</v>
      </c>
      <c r="D513" s="62" t="s">
        <v>319</v>
      </c>
      <c r="E513" s="63">
        <v>73.59</v>
      </c>
      <c r="F513" s="62">
        <f t="shared" si="24"/>
        <v>57.999999999999986</v>
      </c>
      <c r="G513" s="63">
        <f t="shared" si="31"/>
        <v>4268.2199999999993</v>
      </c>
      <c r="H513" s="63"/>
      <c r="I513" s="63">
        <f t="shared" si="32"/>
        <v>491.94</v>
      </c>
      <c r="J513" s="63">
        <f t="shared" si="33"/>
        <v>2715.49</v>
      </c>
      <c r="K513" s="63">
        <f t="shared" si="34"/>
        <v>787.1</v>
      </c>
      <c r="L513" s="63">
        <f t="shared" si="30"/>
        <v>8262.7499999999982</v>
      </c>
      <c r="M513" s="62" t="s">
        <v>95</v>
      </c>
      <c r="N513" s="114"/>
    </row>
    <row r="514" spans="1:14" ht="30" x14ac:dyDescent="0.25">
      <c r="A514" s="62">
        <v>504</v>
      </c>
      <c r="B514" s="61" t="s">
        <v>15</v>
      </c>
      <c r="C514" s="62" t="s">
        <v>527</v>
      </c>
      <c r="D514" s="62" t="s">
        <v>319</v>
      </c>
      <c r="E514" s="63">
        <v>73.59</v>
      </c>
      <c r="F514" s="62">
        <f t="shared" si="24"/>
        <v>57.999999999999986</v>
      </c>
      <c r="G514" s="63">
        <f t="shared" si="31"/>
        <v>4268.2199999999993</v>
      </c>
      <c r="H514" s="63"/>
      <c r="I514" s="63">
        <f t="shared" si="32"/>
        <v>491.94</v>
      </c>
      <c r="J514" s="63">
        <f t="shared" si="33"/>
        <v>2715.49</v>
      </c>
      <c r="K514" s="63">
        <f t="shared" si="34"/>
        <v>787.1</v>
      </c>
      <c r="L514" s="63">
        <f t="shared" si="30"/>
        <v>8262.7499999999982</v>
      </c>
      <c r="M514" s="62" t="s">
        <v>95</v>
      </c>
      <c r="N514" s="114"/>
    </row>
    <row r="515" spans="1:14" ht="30" x14ac:dyDescent="0.25">
      <c r="A515" s="62">
        <v>505</v>
      </c>
      <c r="B515" s="61" t="s">
        <v>15</v>
      </c>
      <c r="C515" s="62" t="s">
        <v>528</v>
      </c>
      <c r="D515" s="62" t="s">
        <v>319</v>
      </c>
      <c r="E515" s="63">
        <v>73.59</v>
      </c>
      <c r="F515" s="62">
        <f t="shared" si="24"/>
        <v>57.999999999999986</v>
      </c>
      <c r="G515" s="63">
        <f t="shared" si="31"/>
        <v>4268.2199999999993</v>
      </c>
      <c r="H515" s="63"/>
      <c r="I515" s="63">
        <f t="shared" si="32"/>
        <v>491.94</v>
      </c>
      <c r="J515" s="63">
        <f t="shared" si="33"/>
        <v>2715.49</v>
      </c>
      <c r="K515" s="63">
        <f t="shared" si="34"/>
        <v>787.1</v>
      </c>
      <c r="L515" s="63">
        <f t="shared" si="30"/>
        <v>8262.7499999999982</v>
      </c>
      <c r="M515" s="62" t="s">
        <v>95</v>
      </c>
      <c r="N515" s="114"/>
    </row>
    <row r="516" spans="1:14" ht="30" x14ac:dyDescent="0.25">
      <c r="A516" s="62">
        <v>506</v>
      </c>
      <c r="B516" s="61" t="s">
        <v>15</v>
      </c>
      <c r="C516" s="62" t="s">
        <v>529</v>
      </c>
      <c r="D516" s="62" t="s">
        <v>319</v>
      </c>
      <c r="E516" s="63">
        <v>73.59</v>
      </c>
      <c r="F516" s="62">
        <f t="shared" si="24"/>
        <v>57.999999999999986</v>
      </c>
      <c r="G516" s="63">
        <f t="shared" si="31"/>
        <v>4268.2199999999993</v>
      </c>
      <c r="H516" s="63">
        <f>50+48.39</f>
        <v>98.39</v>
      </c>
      <c r="I516" s="63">
        <f t="shared" si="32"/>
        <v>491.94</v>
      </c>
      <c r="J516" s="63">
        <f t="shared" si="33"/>
        <v>2715.49</v>
      </c>
      <c r="K516" s="63">
        <f t="shared" si="34"/>
        <v>787.1</v>
      </c>
      <c r="L516" s="63">
        <f t="shared" si="30"/>
        <v>8361.14</v>
      </c>
      <c r="M516" s="62" t="s">
        <v>95</v>
      </c>
      <c r="N516" s="114"/>
    </row>
    <row r="517" spans="1:14" ht="30" x14ac:dyDescent="0.25">
      <c r="A517" s="62">
        <v>507</v>
      </c>
      <c r="B517" s="61" t="s">
        <v>15</v>
      </c>
      <c r="C517" s="62" t="s">
        <v>530</v>
      </c>
      <c r="D517" s="62" t="s">
        <v>319</v>
      </c>
      <c r="E517" s="63">
        <v>73.59</v>
      </c>
      <c r="F517" s="62">
        <f t="shared" si="24"/>
        <v>57.999999999999986</v>
      </c>
      <c r="G517" s="63">
        <f t="shared" si="31"/>
        <v>4268.2199999999993</v>
      </c>
      <c r="H517" s="63"/>
      <c r="I517" s="63">
        <f t="shared" si="32"/>
        <v>491.94</v>
      </c>
      <c r="J517" s="63">
        <f t="shared" si="33"/>
        <v>2715.49</v>
      </c>
      <c r="K517" s="63">
        <f t="shared" si="34"/>
        <v>787.1</v>
      </c>
      <c r="L517" s="63">
        <f t="shared" si="30"/>
        <v>8262.7499999999982</v>
      </c>
      <c r="M517" s="62" t="s">
        <v>95</v>
      </c>
      <c r="N517" s="114"/>
    </row>
    <row r="518" spans="1:14" ht="30" x14ac:dyDescent="0.25">
      <c r="A518" s="62">
        <v>508</v>
      </c>
      <c r="B518" s="61" t="s">
        <v>15</v>
      </c>
      <c r="C518" s="62" t="s">
        <v>531</v>
      </c>
      <c r="D518" s="62" t="s">
        <v>319</v>
      </c>
      <c r="E518" s="63">
        <v>73.59</v>
      </c>
      <c r="F518" s="62">
        <f t="shared" si="24"/>
        <v>57.999999999999986</v>
      </c>
      <c r="G518" s="63">
        <f t="shared" si="31"/>
        <v>4268.2199999999993</v>
      </c>
      <c r="H518" s="63">
        <f>35+33.87</f>
        <v>68.87</v>
      </c>
      <c r="I518" s="63">
        <f t="shared" si="32"/>
        <v>491.94</v>
      </c>
      <c r="J518" s="63">
        <f t="shared" si="33"/>
        <v>2715.49</v>
      </c>
      <c r="K518" s="63">
        <f t="shared" si="34"/>
        <v>787.1</v>
      </c>
      <c r="L518" s="63">
        <f t="shared" si="30"/>
        <v>8331.619999999999</v>
      </c>
      <c r="M518" s="62" t="s">
        <v>95</v>
      </c>
      <c r="N518" s="114"/>
    </row>
    <row r="519" spans="1:14" ht="30" x14ac:dyDescent="0.25">
      <c r="A519" s="62">
        <v>509</v>
      </c>
      <c r="B519" s="61" t="s">
        <v>15</v>
      </c>
      <c r="C519" s="62" t="s">
        <v>532</v>
      </c>
      <c r="D519" s="62" t="s">
        <v>319</v>
      </c>
      <c r="E519" s="63">
        <v>73.59</v>
      </c>
      <c r="F519" s="62">
        <f t="shared" si="24"/>
        <v>57.999999999999986</v>
      </c>
      <c r="G519" s="63">
        <f t="shared" si="31"/>
        <v>4268.2199999999993</v>
      </c>
      <c r="H519" s="63"/>
      <c r="I519" s="63">
        <f t="shared" si="32"/>
        <v>491.94</v>
      </c>
      <c r="J519" s="63">
        <f t="shared" si="33"/>
        <v>2715.49</v>
      </c>
      <c r="K519" s="63">
        <f t="shared" si="34"/>
        <v>787.1</v>
      </c>
      <c r="L519" s="63">
        <f t="shared" si="30"/>
        <v>8262.7499999999982</v>
      </c>
      <c r="M519" s="62" t="s">
        <v>95</v>
      </c>
      <c r="N519" s="114"/>
    </row>
    <row r="520" spans="1:14" ht="30" x14ac:dyDescent="0.25">
      <c r="A520" s="62">
        <v>510</v>
      </c>
      <c r="B520" s="61" t="s">
        <v>15</v>
      </c>
      <c r="C520" s="62" t="s">
        <v>533</v>
      </c>
      <c r="D520" s="62" t="s">
        <v>319</v>
      </c>
      <c r="E520" s="63">
        <v>73.59</v>
      </c>
      <c r="F520" s="62">
        <f t="shared" si="24"/>
        <v>57.999999999999986</v>
      </c>
      <c r="G520" s="63">
        <f t="shared" si="31"/>
        <v>4268.2199999999993</v>
      </c>
      <c r="H520" s="63"/>
      <c r="I520" s="63">
        <f t="shared" si="32"/>
        <v>491.94</v>
      </c>
      <c r="J520" s="63">
        <f t="shared" si="33"/>
        <v>2715.49</v>
      </c>
      <c r="K520" s="63">
        <f t="shared" si="34"/>
        <v>787.1</v>
      </c>
      <c r="L520" s="63">
        <f t="shared" si="30"/>
        <v>8262.7499999999982</v>
      </c>
      <c r="M520" s="62" t="s">
        <v>95</v>
      </c>
      <c r="N520" s="114"/>
    </row>
    <row r="521" spans="1:14" ht="30" x14ac:dyDescent="0.25">
      <c r="A521" s="62">
        <v>511</v>
      </c>
      <c r="B521" s="61" t="s">
        <v>15</v>
      </c>
      <c r="C521" s="62" t="s">
        <v>534</v>
      </c>
      <c r="D521" s="62" t="s">
        <v>319</v>
      </c>
      <c r="E521" s="63">
        <v>73.59</v>
      </c>
      <c r="F521" s="62">
        <f t="shared" si="24"/>
        <v>57</v>
      </c>
      <c r="G521" s="63">
        <f>2060.52+2134.11</f>
        <v>4194.63</v>
      </c>
      <c r="H521" s="63"/>
      <c r="I521" s="63">
        <f>250+241.94</f>
        <v>491.94</v>
      </c>
      <c r="J521" s="63">
        <f t="shared" si="33"/>
        <v>2715.49</v>
      </c>
      <c r="K521" s="63">
        <f t="shared" si="34"/>
        <v>787.1</v>
      </c>
      <c r="L521" s="63">
        <f t="shared" si="30"/>
        <v>8189.16</v>
      </c>
      <c r="M521" s="62" t="s">
        <v>95</v>
      </c>
      <c r="N521" s="114"/>
    </row>
    <row r="522" spans="1:14" ht="30" x14ac:dyDescent="0.25">
      <c r="A522" s="62">
        <v>512</v>
      </c>
      <c r="B522" s="61" t="s">
        <v>15</v>
      </c>
      <c r="C522" s="62" t="s">
        <v>535</v>
      </c>
      <c r="D522" s="62" t="s">
        <v>319</v>
      </c>
      <c r="E522" s="63">
        <v>73.59</v>
      </c>
      <c r="F522" s="62">
        <f t="shared" si="24"/>
        <v>57.999999999999986</v>
      </c>
      <c r="G522" s="63">
        <f t="shared" si="31"/>
        <v>4268.2199999999993</v>
      </c>
      <c r="H522" s="63"/>
      <c r="I522" s="63">
        <f t="shared" si="32"/>
        <v>491.94</v>
      </c>
      <c r="J522" s="63">
        <f t="shared" si="33"/>
        <v>2715.49</v>
      </c>
      <c r="K522" s="63">
        <f t="shared" si="34"/>
        <v>787.1</v>
      </c>
      <c r="L522" s="63">
        <f t="shared" si="30"/>
        <v>8262.7499999999982</v>
      </c>
      <c r="M522" s="62" t="s">
        <v>95</v>
      </c>
      <c r="N522" s="114"/>
    </row>
    <row r="523" spans="1:14" ht="30" x14ac:dyDescent="0.25">
      <c r="A523" s="62">
        <v>513</v>
      </c>
      <c r="B523" s="61" t="s">
        <v>15</v>
      </c>
      <c r="C523" s="62" t="s">
        <v>536</v>
      </c>
      <c r="D523" s="62" t="s">
        <v>319</v>
      </c>
      <c r="E523" s="63">
        <v>73.59</v>
      </c>
      <c r="F523" s="62">
        <f t="shared" si="24"/>
        <v>57.999999999999986</v>
      </c>
      <c r="G523" s="63">
        <f t="shared" si="31"/>
        <v>4268.2199999999993</v>
      </c>
      <c r="H523" s="63"/>
      <c r="I523" s="63">
        <f t="shared" si="32"/>
        <v>491.94</v>
      </c>
      <c r="J523" s="63">
        <f t="shared" si="33"/>
        <v>2715.49</v>
      </c>
      <c r="K523" s="63">
        <f t="shared" si="34"/>
        <v>787.1</v>
      </c>
      <c r="L523" s="63">
        <f t="shared" si="30"/>
        <v>8262.7499999999982</v>
      </c>
      <c r="M523" s="62" t="s">
        <v>95</v>
      </c>
      <c r="N523" s="114"/>
    </row>
    <row r="524" spans="1:14" ht="30" x14ac:dyDescent="0.25">
      <c r="A524" s="62">
        <v>514</v>
      </c>
      <c r="B524" s="61" t="s">
        <v>15</v>
      </c>
      <c r="C524" s="62" t="s">
        <v>537</v>
      </c>
      <c r="D524" s="62" t="s">
        <v>319</v>
      </c>
      <c r="E524" s="63">
        <v>73.59</v>
      </c>
      <c r="F524" s="62">
        <f t="shared" ref="F524:F587" si="35">G524/E524</f>
        <v>57.999999999999986</v>
      </c>
      <c r="G524" s="63">
        <f t="shared" si="31"/>
        <v>4268.2199999999993</v>
      </c>
      <c r="H524" s="63"/>
      <c r="I524" s="63">
        <f t="shared" si="32"/>
        <v>491.94</v>
      </c>
      <c r="J524" s="63">
        <f t="shared" si="33"/>
        <v>2715.49</v>
      </c>
      <c r="K524" s="63">
        <f t="shared" si="34"/>
        <v>787.1</v>
      </c>
      <c r="L524" s="63">
        <f t="shared" si="30"/>
        <v>8262.7499999999982</v>
      </c>
      <c r="M524" s="62" t="s">
        <v>95</v>
      </c>
      <c r="N524" s="114"/>
    </row>
    <row r="525" spans="1:14" ht="30" x14ac:dyDescent="0.25">
      <c r="A525" s="62">
        <v>515</v>
      </c>
      <c r="B525" s="61" t="s">
        <v>15</v>
      </c>
      <c r="C525" s="62" t="s">
        <v>538</v>
      </c>
      <c r="D525" s="62" t="s">
        <v>319</v>
      </c>
      <c r="E525" s="63">
        <v>73.59</v>
      </c>
      <c r="F525" s="62">
        <f t="shared" si="35"/>
        <v>57.999999999999986</v>
      </c>
      <c r="G525" s="63">
        <f t="shared" si="31"/>
        <v>4268.2199999999993</v>
      </c>
      <c r="H525" s="63"/>
      <c r="I525" s="63">
        <f t="shared" si="32"/>
        <v>491.94</v>
      </c>
      <c r="J525" s="63">
        <f t="shared" si="33"/>
        <v>2715.49</v>
      </c>
      <c r="K525" s="63">
        <f t="shared" si="34"/>
        <v>787.1</v>
      </c>
      <c r="L525" s="63">
        <f t="shared" si="30"/>
        <v>8262.7499999999982</v>
      </c>
      <c r="M525" s="62" t="s">
        <v>95</v>
      </c>
      <c r="N525" s="114"/>
    </row>
    <row r="526" spans="1:14" ht="30" x14ac:dyDescent="0.25">
      <c r="A526" s="62">
        <v>516</v>
      </c>
      <c r="B526" s="61" t="s">
        <v>15</v>
      </c>
      <c r="C526" s="62" t="s">
        <v>539</v>
      </c>
      <c r="D526" s="62" t="s">
        <v>319</v>
      </c>
      <c r="E526" s="63">
        <v>73.59</v>
      </c>
      <c r="F526" s="62">
        <f t="shared" si="35"/>
        <v>57.999999999999986</v>
      </c>
      <c r="G526" s="63">
        <f>2060.52+2207.7</f>
        <v>4268.2199999999993</v>
      </c>
      <c r="H526" s="63"/>
      <c r="I526" s="63">
        <f>250+241.94</f>
        <v>491.94</v>
      </c>
      <c r="J526" s="63">
        <f>1150+1112.91</f>
        <v>2262.91</v>
      </c>
      <c r="K526" s="63">
        <f>400+387.1</f>
        <v>787.1</v>
      </c>
      <c r="L526" s="63">
        <f t="shared" si="30"/>
        <v>7810.1699999999992</v>
      </c>
      <c r="M526" s="62" t="s">
        <v>95</v>
      </c>
      <c r="N526" s="114"/>
    </row>
    <row r="527" spans="1:14" ht="30" x14ac:dyDescent="0.25">
      <c r="A527" s="62">
        <v>517</v>
      </c>
      <c r="B527" s="61" t="s">
        <v>15</v>
      </c>
      <c r="C527" s="62" t="s">
        <v>540</v>
      </c>
      <c r="D527" s="62" t="s">
        <v>319</v>
      </c>
      <c r="E527" s="63">
        <v>73.59</v>
      </c>
      <c r="F527" s="62">
        <f t="shared" si="35"/>
        <v>57.999999999999986</v>
      </c>
      <c r="G527" s="63">
        <f>2060.52+2207.7</f>
        <v>4268.2199999999993</v>
      </c>
      <c r="H527" s="63"/>
      <c r="I527" s="63">
        <f>250+241.94</f>
        <v>491.94</v>
      </c>
      <c r="J527" s="63">
        <f>1150+1112.91</f>
        <v>2262.91</v>
      </c>
      <c r="K527" s="63">
        <f>400+387.1</f>
        <v>787.1</v>
      </c>
      <c r="L527" s="63">
        <f t="shared" si="30"/>
        <v>7810.1699999999992</v>
      </c>
      <c r="M527" s="62" t="s">
        <v>95</v>
      </c>
      <c r="N527" s="114"/>
    </row>
    <row r="528" spans="1:14" ht="30" x14ac:dyDescent="0.25">
      <c r="A528" s="62">
        <v>518</v>
      </c>
      <c r="B528" s="61" t="s">
        <v>15</v>
      </c>
      <c r="C528" s="62" t="s">
        <v>541</v>
      </c>
      <c r="D528" s="62" t="s">
        <v>319</v>
      </c>
      <c r="E528" s="63">
        <v>73.59</v>
      </c>
      <c r="F528" s="62">
        <f t="shared" si="35"/>
        <v>57.999999999999986</v>
      </c>
      <c r="G528" s="63">
        <f>2060.52+2207.7</f>
        <v>4268.2199999999993</v>
      </c>
      <c r="H528" s="63"/>
      <c r="I528" s="63">
        <f>250+241.94</f>
        <v>491.94</v>
      </c>
      <c r="J528" s="63">
        <f>1150+1112.91</f>
        <v>2262.91</v>
      </c>
      <c r="K528" s="63">
        <f>400+387.1</f>
        <v>787.1</v>
      </c>
      <c r="L528" s="63">
        <f t="shared" si="30"/>
        <v>7810.1699999999992</v>
      </c>
      <c r="M528" s="62" t="s">
        <v>95</v>
      </c>
      <c r="N528" s="114"/>
    </row>
    <row r="529" spans="1:14" ht="30" x14ac:dyDescent="0.25">
      <c r="A529" s="62">
        <v>519</v>
      </c>
      <c r="B529" s="61" t="s">
        <v>15</v>
      </c>
      <c r="C529" s="62" t="s">
        <v>542</v>
      </c>
      <c r="D529" s="62" t="s">
        <v>319</v>
      </c>
      <c r="E529" s="63">
        <v>73.59</v>
      </c>
      <c r="F529" s="62">
        <f t="shared" si="35"/>
        <v>57.999999999999986</v>
      </c>
      <c r="G529" s="63">
        <f>2060.52+2207.7</f>
        <v>4268.2199999999993</v>
      </c>
      <c r="H529" s="63"/>
      <c r="I529" s="63">
        <f>250+241.94</f>
        <v>491.94</v>
      </c>
      <c r="J529" s="63">
        <f>1380+1335.49</f>
        <v>2715.49</v>
      </c>
      <c r="K529" s="63">
        <f>400+387.1</f>
        <v>787.1</v>
      </c>
      <c r="L529" s="63">
        <f t="shared" si="30"/>
        <v>8262.7499999999982</v>
      </c>
      <c r="M529" s="62" t="s">
        <v>95</v>
      </c>
      <c r="N529" s="114"/>
    </row>
    <row r="530" spans="1:14" ht="30" x14ac:dyDescent="0.25">
      <c r="A530" s="62">
        <v>520</v>
      </c>
      <c r="B530" s="61" t="s">
        <v>15</v>
      </c>
      <c r="C530" s="62" t="s">
        <v>543</v>
      </c>
      <c r="D530" s="62" t="s">
        <v>319</v>
      </c>
      <c r="E530" s="63">
        <v>73.59</v>
      </c>
      <c r="F530" s="62">
        <f t="shared" si="35"/>
        <v>57.999999999999986</v>
      </c>
      <c r="G530" s="63">
        <f>2060.52+2207.7</f>
        <v>4268.2199999999993</v>
      </c>
      <c r="H530" s="63">
        <f>50+48.39</f>
        <v>98.39</v>
      </c>
      <c r="I530" s="63">
        <f>250+241.94</f>
        <v>491.94</v>
      </c>
      <c r="J530" s="63">
        <f>1380+1335.49</f>
        <v>2715.49</v>
      </c>
      <c r="K530" s="63">
        <f>400+387.1</f>
        <v>787.1</v>
      </c>
      <c r="L530" s="63">
        <f t="shared" si="30"/>
        <v>8361.14</v>
      </c>
      <c r="M530" s="62" t="s">
        <v>95</v>
      </c>
      <c r="N530" s="114"/>
    </row>
    <row r="531" spans="1:14" ht="30" x14ac:dyDescent="0.25">
      <c r="A531" s="62">
        <v>521</v>
      </c>
      <c r="B531" s="61" t="s">
        <v>15</v>
      </c>
      <c r="C531" s="62" t="s">
        <v>544</v>
      </c>
      <c r="D531" s="62" t="s">
        <v>319</v>
      </c>
      <c r="E531" s="63">
        <v>73.59</v>
      </c>
      <c r="F531" s="62">
        <f t="shared" si="35"/>
        <v>57.999999999999986</v>
      </c>
      <c r="G531" s="63">
        <f t="shared" ref="G531:G535" si="36">2060.52+2207.7</f>
        <v>4268.2199999999993</v>
      </c>
      <c r="H531" s="63"/>
      <c r="I531" s="63">
        <f t="shared" ref="I531:I535" si="37">250+241.94</f>
        <v>491.94</v>
      </c>
      <c r="J531" s="63">
        <f t="shared" ref="J531:J535" si="38">1380+1335.49</f>
        <v>2715.49</v>
      </c>
      <c r="K531" s="63">
        <f t="shared" ref="K531:K535" si="39">400+387.1</f>
        <v>787.1</v>
      </c>
      <c r="L531" s="63">
        <f t="shared" si="30"/>
        <v>8262.7499999999982</v>
      </c>
      <c r="M531" s="62" t="s">
        <v>95</v>
      </c>
      <c r="N531" s="114"/>
    </row>
    <row r="532" spans="1:14" ht="30" x14ac:dyDescent="0.25">
      <c r="A532" s="62">
        <v>522</v>
      </c>
      <c r="B532" s="61" t="s">
        <v>15</v>
      </c>
      <c r="C532" s="62" t="s">
        <v>545</v>
      </c>
      <c r="D532" s="62" t="s">
        <v>319</v>
      </c>
      <c r="E532" s="63">
        <v>73.59</v>
      </c>
      <c r="F532" s="62">
        <f t="shared" si="35"/>
        <v>57.999999999999986</v>
      </c>
      <c r="G532" s="63">
        <f t="shared" si="36"/>
        <v>4268.2199999999993</v>
      </c>
      <c r="H532" s="63"/>
      <c r="I532" s="63">
        <f t="shared" si="37"/>
        <v>491.94</v>
      </c>
      <c r="J532" s="63">
        <f t="shared" si="38"/>
        <v>2715.49</v>
      </c>
      <c r="K532" s="63">
        <f t="shared" si="39"/>
        <v>787.1</v>
      </c>
      <c r="L532" s="63">
        <f t="shared" si="30"/>
        <v>8262.7499999999982</v>
      </c>
      <c r="M532" s="62" t="s">
        <v>95</v>
      </c>
      <c r="N532" s="114"/>
    </row>
    <row r="533" spans="1:14" ht="30" x14ac:dyDescent="0.25">
      <c r="A533" s="62">
        <v>523</v>
      </c>
      <c r="B533" s="61" t="s">
        <v>15</v>
      </c>
      <c r="C533" s="62" t="s">
        <v>546</v>
      </c>
      <c r="D533" s="62" t="s">
        <v>319</v>
      </c>
      <c r="E533" s="63">
        <v>73.59</v>
      </c>
      <c r="F533" s="62">
        <f t="shared" si="35"/>
        <v>57.999999999999986</v>
      </c>
      <c r="G533" s="63">
        <f t="shared" si="36"/>
        <v>4268.2199999999993</v>
      </c>
      <c r="H533" s="63"/>
      <c r="I533" s="63">
        <f t="shared" si="37"/>
        <v>491.94</v>
      </c>
      <c r="J533" s="63">
        <f t="shared" si="38"/>
        <v>2715.49</v>
      </c>
      <c r="K533" s="63">
        <f t="shared" si="39"/>
        <v>787.1</v>
      </c>
      <c r="L533" s="63">
        <f t="shared" si="30"/>
        <v>8262.7499999999982</v>
      </c>
      <c r="M533" s="62" t="s">
        <v>95</v>
      </c>
      <c r="N533" s="114"/>
    </row>
    <row r="534" spans="1:14" ht="30" x14ac:dyDescent="0.25">
      <c r="A534" s="62">
        <v>524</v>
      </c>
      <c r="B534" s="61" t="s">
        <v>15</v>
      </c>
      <c r="C534" s="62" t="s">
        <v>547</v>
      </c>
      <c r="D534" s="62" t="s">
        <v>319</v>
      </c>
      <c r="E534" s="63">
        <v>73.59</v>
      </c>
      <c r="F534" s="62">
        <f t="shared" si="35"/>
        <v>57.999999999999986</v>
      </c>
      <c r="G534" s="63">
        <f t="shared" si="36"/>
        <v>4268.2199999999993</v>
      </c>
      <c r="H534" s="63"/>
      <c r="I534" s="63">
        <f t="shared" si="37"/>
        <v>491.94</v>
      </c>
      <c r="J534" s="63">
        <f t="shared" si="38"/>
        <v>2715.49</v>
      </c>
      <c r="K534" s="63">
        <f t="shared" si="39"/>
        <v>787.1</v>
      </c>
      <c r="L534" s="63">
        <f t="shared" si="30"/>
        <v>8262.7499999999982</v>
      </c>
      <c r="M534" s="62" t="s">
        <v>95</v>
      </c>
      <c r="N534" s="114"/>
    </row>
    <row r="535" spans="1:14" ht="30" x14ac:dyDescent="0.25">
      <c r="A535" s="62">
        <v>525</v>
      </c>
      <c r="B535" s="61" t="s">
        <v>15</v>
      </c>
      <c r="C535" s="62" t="s">
        <v>548</v>
      </c>
      <c r="D535" s="62" t="s">
        <v>319</v>
      </c>
      <c r="E535" s="63">
        <v>73.59</v>
      </c>
      <c r="F535" s="62">
        <f t="shared" si="35"/>
        <v>57.999999999999986</v>
      </c>
      <c r="G535" s="63">
        <f t="shared" si="36"/>
        <v>4268.2199999999993</v>
      </c>
      <c r="H535" s="63"/>
      <c r="I535" s="63">
        <f t="shared" si="37"/>
        <v>491.94</v>
      </c>
      <c r="J535" s="63">
        <f t="shared" si="38"/>
        <v>2715.49</v>
      </c>
      <c r="K535" s="63">
        <f t="shared" si="39"/>
        <v>787.1</v>
      </c>
      <c r="L535" s="63">
        <f t="shared" ref="L535:L598" si="40">SUM(G535:K535)</f>
        <v>8262.7499999999982</v>
      </c>
      <c r="M535" s="62" t="s">
        <v>95</v>
      </c>
      <c r="N535" s="114"/>
    </row>
    <row r="536" spans="1:14" ht="30" x14ac:dyDescent="0.25">
      <c r="A536" s="62">
        <v>526</v>
      </c>
      <c r="B536" s="61" t="s">
        <v>15</v>
      </c>
      <c r="C536" s="62" t="s">
        <v>549</v>
      </c>
      <c r="D536" s="62" t="s">
        <v>319</v>
      </c>
      <c r="E536" s="63">
        <v>73.59</v>
      </c>
      <c r="F536" s="62">
        <f t="shared" si="35"/>
        <v>57.999999999999986</v>
      </c>
      <c r="G536" s="63">
        <f t="shared" ref="G536:G543" si="41">2060.52+2207.7</f>
        <v>4268.2199999999993</v>
      </c>
      <c r="H536" s="63"/>
      <c r="I536" s="63">
        <f t="shared" ref="I536:I543" si="42">250+241.94</f>
        <v>491.94</v>
      </c>
      <c r="J536" s="63">
        <f>1150+1112.91</f>
        <v>2262.91</v>
      </c>
      <c r="K536" s="63">
        <f t="shared" ref="K536:K543" si="43">400+387.1</f>
        <v>787.1</v>
      </c>
      <c r="L536" s="63">
        <f t="shared" si="40"/>
        <v>7810.1699999999992</v>
      </c>
      <c r="M536" s="62" t="s">
        <v>95</v>
      </c>
      <c r="N536" s="114"/>
    </row>
    <row r="537" spans="1:14" ht="30" x14ac:dyDescent="0.25">
      <c r="A537" s="62">
        <v>527</v>
      </c>
      <c r="B537" s="61" t="s">
        <v>15</v>
      </c>
      <c r="C537" s="62" t="s">
        <v>550</v>
      </c>
      <c r="D537" s="62" t="s">
        <v>319</v>
      </c>
      <c r="E537" s="63">
        <v>73.59</v>
      </c>
      <c r="F537" s="62">
        <f t="shared" si="35"/>
        <v>57.999999999999986</v>
      </c>
      <c r="G537" s="63">
        <f t="shared" si="41"/>
        <v>4268.2199999999993</v>
      </c>
      <c r="H537" s="63"/>
      <c r="I537" s="63">
        <f t="shared" si="42"/>
        <v>491.94</v>
      </c>
      <c r="J537" s="63">
        <f>1150+1112.91</f>
        <v>2262.91</v>
      </c>
      <c r="K537" s="63">
        <f t="shared" si="43"/>
        <v>787.1</v>
      </c>
      <c r="L537" s="63">
        <f t="shared" si="40"/>
        <v>7810.1699999999992</v>
      </c>
      <c r="M537" s="62" t="s">
        <v>95</v>
      </c>
      <c r="N537" s="114"/>
    </row>
    <row r="538" spans="1:14" ht="30" x14ac:dyDescent="0.25">
      <c r="A538" s="62">
        <v>528</v>
      </c>
      <c r="B538" s="61" t="s">
        <v>15</v>
      </c>
      <c r="C538" s="62" t="s">
        <v>551</v>
      </c>
      <c r="D538" s="62" t="s">
        <v>319</v>
      </c>
      <c r="E538" s="63">
        <v>73.59</v>
      </c>
      <c r="F538" s="62">
        <f t="shared" si="35"/>
        <v>57.999999999999986</v>
      </c>
      <c r="G538" s="63">
        <f t="shared" si="41"/>
        <v>4268.2199999999993</v>
      </c>
      <c r="H538" s="63"/>
      <c r="I538" s="63">
        <f t="shared" si="42"/>
        <v>491.94</v>
      </c>
      <c r="J538" s="63">
        <f t="shared" ref="J538:J543" si="44">1380+1335.49</f>
        <v>2715.49</v>
      </c>
      <c r="K538" s="63">
        <f t="shared" si="43"/>
        <v>787.1</v>
      </c>
      <c r="L538" s="63">
        <f t="shared" si="40"/>
        <v>8262.7499999999982</v>
      </c>
      <c r="M538" s="62" t="s">
        <v>95</v>
      </c>
      <c r="N538" s="114"/>
    </row>
    <row r="539" spans="1:14" ht="30" x14ac:dyDescent="0.25">
      <c r="A539" s="62">
        <v>529</v>
      </c>
      <c r="B539" s="61" t="s">
        <v>15</v>
      </c>
      <c r="C539" s="62" t="s">
        <v>552</v>
      </c>
      <c r="D539" s="62" t="s">
        <v>319</v>
      </c>
      <c r="E539" s="63">
        <v>73.59</v>
      </c>
      <c r="F539" s="62">
        <f t="shared" si="35"/>
        <v>57.999999999999986</v>
      </c>
      <c r="G539" s="63">
        <f t="shared" si="41"/>
        <v>4268.2199999999993</v>
      </c>
      <c r="H539" s="63"/>
      <c r="I539" s="63">
        <f t="shared" si="42"/>
        <v>491.94</v>
      </c>
      <c r="J539" s="63">
        <f t="shared" si="44"/>
        <v>2715.49</v>
      </c>
      <c r="K539" s="63">
        <f t="shared" si="43"/>
        <v>787.1</v>
      </c>
      <c r="L539" s="63">
        <f t="shared" si="40"/>
        <v>8262.7499999999982</v>
      </c>
      <c r="M539" s="62" t="s">
        <v>95</v>
      </c>
      <c r="N539" s="114"/>
    </row>
    <row r="540" spans="1:14" ht="30" x14ac:dyDescent="0.25">
      <c r="A540" s="62">
        <v>530</v>
      </c>
      <c r="B540" s="61" t="s">
        <v>15</v>
      </c>
      <c r="C540" s="62" t="s">
        <v>553</v>
      </c>
      <c r="D540" s="62" t="s">
        <v>319</v>
      </c>
      <c r="E540" s="63">
        <v>73.59</v>
      </c>
      <c r="F540" s="62">
        <f t="shared" si="35"/>
        <v>57.999999999999986</v>
      </c>
      <c r="G540" s="63">
        <f t="shared" si="41"/>
        <v>4268.2199999999993</v>
      </c>
      <c r="H540" s="63"/>
      <c r="I540" s="63">
        <f t="shared" si="42"/>
        <v>491.94</v>
      </c>
      <c r="J540" s="63">
        <f t="shared" si="44"/>
        <v>2715.49</v>
      </c>
      <c r="K540" s="63">
        <f t="shared" si="43"/>
        <v>787.1</v>
      </c>
      <c r="L540" s="63">
        <f t="shared" si="40"/>
        <v>8262.7499999999982</v>
      </c>
      <c r="M540" s="62" t="s">
        <v>95</v>
      </c>
      <c r="N540" s="114"/>
    </row>
    <row r="541" spans="1:14" ht="30" x14ac:dyDescent="0.25">
      <c r="A541" s="62">
        <v>531</v>
      </c>
      <c r="B541" s="61" t="s">
        <v>15</v>
      </c>
      <c r="C541" s="62" t="s">
        <v>554</v>
      </c>
      <c r="D541" s="62" t="s">
        <v>319</v>
      </c>
      <c r="E541" s="63">
        <v>73.59</v>
      </c>
      <c r="F541" s="62">
        <f t="shared" si="35"/>
        <v>57.999999999999986</v>
      </c>
      <c r="G541" s="63">
        <f t="shared" si="41"/>
        <v>4268.2199999999993</v>
      </c>
      <c r="H541" s="63"/>
      <c r="I541" s="63">
        <f t="shared" si="42"/>
        <v>491.94</v>
      </c>
      <c r="J541" s="63">
        <f t="shared" si="44"/>
        <v>2715.49</v>
      </c>
      <c r="K541" s="63">
        <f t="shared" si="43"/>
        <v>787.1</v>
      </c>
      <c r="L541" s="63">
        <f t="shared" si="40"/>
        <v>8262.7499999999982</v>
      </c>
      <c r="M541" s="62" t="s">
        <v>95</v>
      </c>
      <c r="N541" s="114"/>
    </row>
    <row r="542" spans="1:14" ht="30" x14ac:dyDescent="0.25">
      <c r="A542" s="62">
        <v>532</v>
      </c>
      <c r="B542" s="61" t="s">
        <v>15</v>
      </c>
      <c r="C542" s="62" t="s">
        <v>555</v>
      </c>
      <c r="D542" s="62" t="s">
        <v>319</v>
      </c>
      <c r="E542" s="63">
        <v>73.59</v>
      </c>
      <c r="F542" s="62">
        <f t="shared" si="35"/>
        <v>57.999999999999986</v>
      </c>
      <c r="G542" s="63">
        <f t="shared" si="41"/>
        <v>4268.2199999999993</v>
      </c>
      <c r="H542" s="63"/>
      <c r="I542" s="63">
        <f t="shared" si="42"/>
        <v>491.94</v>
      </c>
      <c r="J542" s="63">
        <f t="shared" si="44"/>
        <v>2715.49</v>
      </c>
      <c r="K542" s="63">
        <f t="shared" si="43"/>
        <v>787.1</v>
      </c>
      <c r="L542" s="63">
        <f t="shared" si="40"/>
        <v>8262.7499999999982</v>
      </c>
      <c r="M542" s="62" t="s">
        <v>95</v>
      </c>
      <c r="N542" s="114"/>
    </row>
    <row r="543" spans="1:14" ht="30" x14ac:dyDescent="0.25">
      <c r="A543" s="62">
        <v>533</v>
      </c>
      <c r="B543" s="61" t="s">
        <v>15</v>
      </c>
      <c r="C543" s="62" t="s">
        <v>556</v>
      </c>
      <c r="D543" s="62" t="s">
        <v>319</v>
      </c>
      <c r="E543" s="63">
        <v>73.59</v>
      </c>
      <c r="F543" s="62">
        <f t="shared" si="35"/>
        <v>57.999999999999986</v>
      </c>
      <c r="G543" s="63">
        <f t="shared" si="41"/>
        <v>4268.2199999999993</v>
      </c>
      <c r="H543" s="63">
        <f>35+33.87</f>
        <v>68.87</v>
      </c>
      <c r="I543" s="63">
        <f t="shared" si="42"/>
        <v>491.94</v>
      </c>
      <c r="J543" s="63">
        <f t="shared" si="44"/>
        <v>2715.49</v>
      </c>
      <c r="K543" s="63">
        <f t="shared" si="43"/>
        <v>787.1</v>
      </c>
      <c r="L543" s="63">
        <f t="shared" si="40"/>
        <v>8331.619999999999</v>
      </c>
      <c r="M543" s="62" t="s">
        <v>95</v>
      </c>
      <c r="N543" s="114"/>
    </row>
    <row r="544" spans="1:14" x14ac:dyDescent="0.25">
      <c r="A544" s="62">
        <v>534</v>
      </c>
      <c r="B544" s="61" t="s">
        <v>15</v>
      </c>
      <c r="C544" s="62" t="s">
        <v>557</v>
      </c>
      <c r="D544" s="62" t="s">
        <v>319</v>
      </c>
      <c r="E544" s="63">
        <v>73.59</v>
      </c>
      <c r="F544" s="62">
        <f t="shared" si="35"/>
        <v>28</v>
      </c>
      <c r="G544" s="63">
        <v>2060.52</v>
      </c>
      <c r="H544" s="63"/>
      <c r="I544" s="63">
        <v>250</v>
      </c>
      <c r="J544" s="63">
        <v>1380</v>
      </c>
      <c r="K544" s="63">
        <v>400</v>
      </c>
      <c r="L544" s="63">
        <f t="shared" si="40"/>
        <v>4090.52</v>
      </c>
      <c r="M544" s="64"/>
      <c r="N544" s="114"/>
    </row>
    <row r="545" spans="1:14" ht="30" x14ac:dyDescent="0.25">
      <c r="A545" s="62">
        <v>535</v>
      </c>
      <c r="B545" s="61" t="s">
        <v>15</v>
      </c>
      <c r="C545" s="62" t="s">
        <v>558</v>
      </c>
      <c r="D545" s="62" t="s">
        <v>319</v>
      </c>
      <c r="E545" s="63">
        <v>73.59</v>
      </c>
      <c r="F545" s="62">
        <f t="shared" si="35"/>
        <v>57.999999999999986</v>
      </c>
      <c r="G545" s="63">
        <f>2060.52+2207.7</f>
        <v>4268.2199999999993</v>
      </c>
      <c r="H545" s="63"/>
      <c r="I545" s="63">
        <f>250+241.94</f>
        <v>491.94</v>
      </c>
      <c r="J545" s="63">
        <f>1380+1335.49</f>
        <v>2715.49</v>
      </c>
      <c r="K545" s="63">
        <f>400+387.1</f>
        <v>787.1</v>
      </c>
      <c r="L545" s="63">
        <f t="shared" si="40"/>
        <v>8262.7499999999982</v>
      </c>
      <c r="M545" s="62" t="s">
        <v>95</v>
      </c>
      <c r="N545" s="114"/>
    </row>
    <row r="546" spans="1:14" ht="30" x14ac:dyDescent="0.25">
      <c r="A546" s="62">
        <v>536</v>
      </c>
      <c r="B546" s="61" t="s">
        <v>15</v>
      </c>
      <c r="C546" s="62" t="s">
        <v>559</v>
      </c>
      <c r="D546" s="62" t="s">
        <v>319</v>
      </c>
      <c r="E546" s="63">
        <v>73.59</v>
      </c>
      <c r="F546" s="62">
        <f t="shared" si="35"/>
        <v>57.999999999999986</v>
      </c>
      <c r="G546" s="63">
        <f t="shared" ref="G546:G549" si="45">2060.52+2207.7</f>
        <v>4268.2199999999993</v>
      </c>
      <c r="H546" s="63"/>
      <c r="I546" s="63">
        <f t="shared" ref="I546:I549" si="46">250+241.94</f>
        <v>491.94</v>
      </c>
      <c r="J546" s="63">
        <f t="shared" ref="J546:J549" si="47">1380+1335.49</f>
        <v>2715.49</v>
      </c>
      <c r="K546" s="63">
        <f t="shared" ref="K546:K549" si="48">400+387.1</f>
        <v>787.1</v>
      </c>
      <c r="L546" s="63">
        <f t="shared" si="40"/>
        <v>8262.7499999999982</v>
      </c>
      <c r="M546" s="62" t="s">
        <v>95</v>
      </c>
      <c r="N546" s="114"/>
    </row>
    <row r="547" spans="1:14" ht="30" x14ac:dyDescent="0.25">
      <c r="A547" s="62">
        <v>537</v>
      </c>
      <c r="B547" s="61" t="s">
        <v>15</v>
      </c>
      <c r="C547" s="62" t="s">
        <v>560</v>
      </c>
      <c r="D547" s="62" t="s">
        <v>319</v>
      </c>
      <c r="E547" s="63">
        <v>73.59</v>
      </c>
      <c r="F547" s="62">
        <f t="shared" si="35"/>
        <v>57.999999999999986</v>
      </c>
      <c r="G547" s="63">
        <f t="shared" si="45"/>
        <v>4268.2199999999993</v>
      </c>
      <c r="H547" s="63"/>
      <c r="I547" s="63">
        <f t="shared" si="46"/>
        <v>491.94</v>
      </c>
      <c r="J547" s="63">
        <f t="shared" si="47"/>
        <v>2715.49</v>
      </c>
      <c r="K547" s="63">
        <f t="shared" si="48"/>
        <v>787.1</v>
      </c>
      <c r="L547" s="63">
        <f t="shared" si="40"/>
        <v>8262.7499999999982</v>
      </c>
      <c r="M547" s="62" t="s">
        <v>95</v>
      </c>
      <c r="N547" s="114"/>
    </row>
    <row r="548" spans="1:14" ht="30" x14ac:dyDescent="0.25">
      <c r="A548" s="62">
        <v>538</v>
      </c>
      <c r="B548" s="61" t="s">
        <v>15</v>
      </c>
      <c r="C548" s="62" t="s">
        <v>561</v>
      </c>
      <c r="D548" s="62" t="s">
        <v>319</v>
      </c>
      <c r="E548" s="63">
        <v>73.59</v>
      </c>
      <c r="F548" s="62">
        <f t="shared" si="35"/>
        <v>57.999999999999986</v>
      </c>
      <c r="G548" s="63">
        <f t="shared" si="45"/>
        <v>4268.2199999999993</v>
      </c>
      <c r="H548" s="63"/>
      <c r="I548" s="63">
        <f t="shared" si="46"/>
        <v>491.94</v>
      </c>
      <c r="J548" s="63">
        <f t="shared" si="47"/>
        <v>2715.49</v>
      </c>
      <c r="K548" s="63">
        <f t="shared" si="48"/>
        <v>787.1</v>
      </c>
      <c r="L548" s="63">
        <f t="shared" si="40"/>
        <v>8262.7499999999982</v>
      </c>
      <c r="M548" s="62" t="s">
        <v>95</v>
      </c>
      <c r="N548" s="114"/>
    </row>
    <row r="549" spans="1:14" ht="30" x14ac:dyDescent="0.25">
      <c r="A549" s="62">
        <v>539</v>
      </c>
      <c r="B549" s="61" t="s">
        <v>15</v>
      </c>
      <c r="C549" s="62" t="s">
        <v>562</v>
      </c>
      <c r="D549" s="62" t="s">
        <v>319</v>
      </c>
      <c r="E549" s="63">
        <v>73.59</v>
      </c>
      <c r="F549" s="62">
        <f t="shared" si="35"/>
        <v>57.999999999999986</v>
      </c>
      <c r="G549" s="63">
        <f t="shared" si="45"/>
        <v>4268.2199999999993</v>
      </c>
      <c r="H549" s="63"/>
      <c r="I549" s="63">
        <f t="shared" si="46"/>
        <v>491.94</v>
      </c>
      <c r="J549" s="63">
        <f t="shared" si="47"/>
        <v>2715.49</v>
      </c>
      <c r="K549" s="63">
        <f t="shared" si="48"/>
        <v>787.1</v>
      </c>
      <c r="L549" s="63">
        <f t="shared" si="40"/>
        <v>8262.7499999999982</v>
      </c>
      <c r="M549" s="62" t="s">
        <v>95</v>
      </c>
      <c r="N549" s="114"/>
    </row>
    <row r="550" spans="1:14" ht="30" x14ac:dyDescent="0.25">
      <c r="A550" s="62">
        <v>540</v>
      </c>
      <c r="B550" s="61" t="s">
        <v>15</v>
      </c>
      <c r="C550" s="62" t="s">
        <v>563</v>
      </c>
      <c r="D550" s="62" t="s">
        <v>319</v>
      </c>
      <c r="E550" s="63">
        <v>73.59</v>
      </c>
      <c r="F550" s="62">
        <f t="shared" si="35"/>
        <v>57.999999999999986</v>
      </c>
      <c r="G550" s="63">
        <f>2060.52+2207.7</f>
        <v>4268.2199999999993</v>
      </c>
      <c r="H550" s="63"/>
      <c r="I550" s="63">
        <f>250+241.94</f>
        <v>491.94</v>
      </c>
      <c r="J550" s="63">
        <f>1150+1112.91</f>
        <v>2262.91</v>
      </c>
      <c r="K550" s="63">
        <f>400+387.1</f>
        <v>787.1</v>
      </c>
      <c r="L550" s="63">
        <f t="shared" si="40"/>
        <v>7810.1699999999992</v>
      </c>
      <c r="M550" s="62" t="s">
        <v>95</v>
      </c>
      <c r="N550" s="114"/>
    </row>
    <row r="551" spans="1:14" ht="30" x14ac:dyDescent="0.25">
      <c r="A551" s="62">
        <v>541</v>
      </c>
      <c r="B551" s="61" t="s">
        <v>15</v>
      </c>
      <c r="C551" s="62" t="s">
        <v>564</v>
      </c>
      <c r="D551" s="62" t="s">
        <v>319</v>
      </c>
      <c r="E551" s="63">
        <v>73.59</v>
      </c>
      <c r="F551" s="62">
        <f t="shared" si="35"/>
        <v>57.999999999999986</v>
      </c>
      <c r="G551" s="63">
        <f>2060.52+2207.7</f>
        <v>4268.2199999999993</v>
      </c>
      <c r="H551" s="63"/>
      <c r="I551" s="63">
        <f>250+241.94</f>
        <v>491.94</v>
      </c>
      <c r="J551" s="63">
        <f>1150+1112.91</f>
        <v>2262.91</v>
      </c>
      <c r="K551" s="63">
        <f>400+387.1</f>
        <v>787.1</v>
      </c>
      <c r="L551" s="63">
        <f t="shared" si="40"/>
        <v>7810.1699999999992</v>
      </c>
      <c r="M551" s="62" t="s">
        <v>95</v>
      </c>
      <c r="N551" s="114"/>
    </row>
    <row r="552" spans="1:14" ht="30" x14ac:dyDescent="0.25">
      <c r="A552" s="62">
        <v>542</v>
      </c>
      <c r="B552" s="61" t="s">
        <v>15</v>
      </c>
      <c r="C552" s="62" t="s">
        <v>565</v>
      </c>
      <c r="D552" s="62" t="s">
        <v>319</v>
      </c>
      <c r="E552" s="63">
        <v>73.59</v>
      </c>
      <c r="F552" s="62">
        <f t="shared" si="35"/>
        <v>57.999999999999986</v>
      </c>
      <c r="G552" s="63">
        <f t="shared" ref="G552:G572" si="49">2060.52+2207.7</f>
        <v>4268.2199999999993</v>
      </c>
      <c r="H552" s="63"/>
      <c r="I552" s="63">
        <f t="shared" ref="I552:I572" si="50">250+241.94</f>
        <v>491.94</v>
      </c>
      <c r="J552" s="63">
        <f t="shared" ref="J552:J572" si="51">1380+1335.49</f>
        <v>2715.49</v>
      </c>
      <c r="K552" s="63">
        <f t="shared" ref="K552:K572" si="52">400+387.1</f>
        <v>787.1</v>
      </c>
      <c r="L552" s="63">
        <f t="shared" si="40"/>
        <v>8262.7499999999982</v>
      </c>
      <c r="M552" s="62" t="s">
        <v>95</v>
      </c>
      <c r="N552" s="114"/>
    </row>
    <row r="553" spans="1:14" ht="30" x14ac:dyDescent="0.25">
      <c r="A553" s="62">
        <v>543</v>
      </c>
      <c r="B553" s="61" t="s">
        <v>15</v>
      </c>
      <c r="C553" s="62" t="s">
        <v>566</v>
      </c>
      <c r="D553" s="62" t="s">
        <v>319</v>
      </c>
      <c r="E553" s="63">
        <v>73.59</v>
      </c>
      <c r="F553" s="62">
        <f t="shared" si="35"/>
        <v>57.999999999999986</v>
      </c>
      <c r="G553" s="63">
        <f t="shared" si="49"/>
        <v>4268.2199999999993</v>
      </c>
      <c r="H553" s="63"/>
      <c r="I553" s="63">
        <f t="shared" si="50"/>
        <v>491.94</v>
      </c>
      <c r="J553" s="63">
        <f t="shared" si="51"/>
        <v>2715.49</v>
      </c>
      <c r="K553" s="63">
        <f t="shared" si="52"/>
        <v>787.1</v>
      </c>
      <c r="L553" s="63">
        <f t="shared" si="40"/>
        <v>8262.7499999999982</v>
      </c>
      <c r="M553" s="62" t="s">
        <v>95</v>
      </c>
      <c r="N553" s="114"/>
    </row>
    <row r="554" spans="1:14" ht="30" x14ac:dyDescent="0.25">
      <c r="A554" s="62">
        <v>544</v>
      </c>
      <c r="B554" s="61" t="s">
        <v>15</v>
      </c>
      <c r="C554" s="62" t="s">
        <v>567</v>
      </c>
      <c r="D554" s="62" t="s">
        <v>319</v>
      </c>
      <c r="E554" s="63">
        <v>73.59</v>
      </c>
      <c r="F554" s="62">
        <f t="shared" si="35"/>
        <v>57.999999999999986</v>
      </c>
      <c r="G554" s="63">
        <f t="shared" si="49"/>
        <v>4268.2199999999993</v>
      </c>
      <c r="H554" s="63"/>
      <c r="I554" s="63">
        <f t="shared" si="50"/>
        <v>491.94</v>
      </c>
      <c r="J554" s="63">
        <f t="shared" si="51"/>
        <v>2715.49</v>
      </c>
      <c r="K554" s="63">
        <f t="shared" si="52"/>
        <v>787.1</v>
      </c>
      <c r="L554" s="63">
        <f t="shared" si="40"/>
        <v>8262.7499999999982</v>
      </c>
      <c r="M554" s="62" t="s">
        <v>95</v>
      </c>
      <c r="N554" s="114"/>
    </row>
    <row r="555" spans="1:14" ht="30" x14ac:dyDescent="0.25">
      <c r="A555" s="62">
        <v>545</v>
      </c>
      <c r="B555" s="61" t="s">
        <v>15</v>
      </c>
      <c r="C555" s="62" t="s">
        <v>568</v>
      </c>
      <c r="D555" s="62" t="s">
        <v>319</v>
      </c>
      <c r="E555" s="63">
        <v>73.59</v>
      </c>
      <c r="F555" s="62">
        <f t="shared" si="35"/>
        <v>57.999999999999986</v>
      </c>
      <c r="G555" s="63">
        <f>2060.52+2207.7</f>
        <v>4268.2199999999993</v>
      </c>
      <c r="H555" s="63"/>
      <c r="I555" s="63">
        <f>250+241.94</f>
        <v>491.94</v>
      </c>
      <c r="J555" s="63">
        <f>1150+1112.91</f>
        <v>2262.91</v>
      </c>
      <c r="K555" s="63">
        <f>400+387.1</f>
        <v>787.1</v>
      </c>
      <c r="L555" s="63">
        <f t="shared" si="40"/>
        <v>7810.1699999999992</v>
      </c>
      <c r="M555" s="62" t="s">
        <v>95</v>
      </c>
      <c r="N555" s="114"/>
    </row>
    <row r="556" spans="1:14" ht="30" x14ac:dyDescent="0.25">
      <c r="A556" s="62">
        <v>546</v>
      </c>
      <c r="B556" s="61" t="s">
        <v>15</v>
      </c>
      <c r="C556" s="62" t="s">
        <v>569</v>
      </c>
      <c r="D556" s="62" t="s">
        <v>319</v>
      </c>
      <c r="E556" s="63">
        <v>73.59</v>
      </c>
      <c r="F556" s="62">
        <f t="shared" si="35"/>
        <v>57.999999999999986</v>
      </c>
      <c r="G556" s="63">
        <f t="shared" si="49"/>
        <v>4268.2199999999993</v>
      </c>
      <c r="H556" s="63"/>
      <c r="I556" s="63">
        <f t="shared" si="50"/>
        <v>491.94</v>
      </c>
      <c r="J556" s="63">
        <f t="shared" si="51"/>
        <v>2715.49</v>
      </c>
      <c r="K556" s="63">
        <f t="shared" si="52"/>
        <v>787.1</v>
      </c>
      <c r="L556" s="63">
        <f t="shared" si="40"/>
        <v>8262.7499999999982</v>
      </c>
      <c r="M556" s="62" t="s">
        <v>95</v>
      </c>
      <c r="N556" s="114"/>
    </row>
    <row r="557" spans="1:14" ht="30" x14ac:dyDescent="0.25">
      <c r="A557" s="62">
        <v>547</v>
      </c>
      <c r="B557" s="61" t="s">
        <v>15</v>
      </c>
      <c r="C557" s="62" t="s">
        <v>570</v>
      </c>
      <c r="D557" s="62" t="s">
        <v>319</v>
      </c>
      <c r="E557" s="63">
        <v>73.59</v>
      </c>
      <c r="F557" s="62">
        <f t="shared" si="35"/>
        <v>57.999999999999986</v>
      </c>
      <c r="G557" s="63">
        <f t="shared" si="49"/>
        <v>4268.2199999999993</v>
      </c>
      <c r="H557" s="63"/>
      <c r="I557" s="63">
        <f t="shared" si="50"/>
        <v>491.94</v>
      </c>
      <c r="J557" s="63">
        <f t="shared" si="51"/>
        <v>2715.49</v>
      </c>
      <c r="K557" s="63">
        <f t="shared" si="52"/>
        <v>787.1</v>
      </c>
      <c r="L557" s="63">
        <f t="shared" si="40"/>
        <v>8262.7499999999982</v>
      </c>
      <c r="M557" s="62" t="s">
        <v>95</v>
      </c>
      <c r="N557" s="114"/>
    </row>
    <row r="558" spans="1:14" ht="30" x14ac:dyDescent="0.25">
      <c r="A558" s="62">
        <v>548</v>
      </c>
      <c r="B558" s="61" t="s">
        <v>15</v>
      </c>
      <c r="C558" s="62" t="s">
        <v>571</v>
      </c>
      <c r="D558" s="62" t="s">
        <v>319</v>
      </c>
      <c r="E558" s="63">
        <v>73.59</v>
      </c>
      <c r="F558" s="62">
        <f t="shared" si="35"/>
        <v>57.999999999999986</v>
      </c>
      <c r="G558" s="63">
        <f t="shared" si="49"/>
        <v>4268.2199999999993</v>
      </c>
      <c r="H558" s="63"/>
      <c r="I558" s="63">
        <f t="shared" si="50"/>
        <v>491.94</v>
      </c>
      <c r="J558" s="63">
        <f t="shared" si="51"/>
        <v>2715.49</v>
      </c>
      <c r="K558" s="63">
        <f t="shared" si="52"/>
        <v>787.1</v>
      </c>
      <c r="L558" s="63">
        <f t="shared" si="40"/>
        <v>8262.7499999999982</v>
      </c>
      <c r="M558" s="62" t="s">
        <v>95</v>
      </c>
      <c r="N558" s="114"/>
    </row>
    <row r="559" spans="1:14" ht="30" x14ac:dyDescent="0.25">
      <c r="A559" s="62">
        <v>549</v>
      </c>
      <c r="B559" s="61" t="s">
        <v>15</v>
      </c>
      <c r="C559" s="62" t="s">
        <v>572</v>
      </c>
      <c r="D559" s="62" t="s">
        <v>319</v>
      </c>
      <c r="E559" s="63">
        <v>73.59</v>
      </c>
      <c r="F559" s="62">
        <f t="shared" si="35"/>
        <v>57.999999999999986</v>
      </c>
      <c r="G559" s="63">
        <f t="shared" si="49"/>
        <v>4268.2199999999993</v>
      </c>
      <c r="H559" s="63"/>
      <c r="I559" s="63">
        <f t="shared" si="50"/>
        <v>491.94</v>
      </c>
      <c r="J559" s="63">
        <f t="shared" si="51"/>
        <v>2715.49</v>
      </c>
      <c r="K559" s="63">
        <f t="shared" si="52"/>
        <v>787.1</v>
      </c>
      <c r="L559" s="63">
        <f t="shared" si="40"/>
        <v>8262.7499999999982</v>
      </c>
      <c r="M559" s="62" t="s">
        <v>95</v>
      </c>
      <c r="N559" s="114"/>
    </row>
    <row r="560" spans="1:14" ht="30" x14ac:dyDescent="0.25">
      <c r="A560" s="62">
        <v>550</v>
      </c>
      <c r="B560" s="61" t="s">
        <v>15</v>
      </c>
      <c r="C560" s="62" t="s">
        <v>573</v>
      </c>
      <c r="D560" s="62" t="s">
        <v>319</v>
      </c>
      <c r="E560" s="63">
        <v>73.59</v>
      </c>
      <c r="F560" s="62">
        <f t="shared" si="35"/>
        <v>57.999999999999986</v>
      </c>
      <c r="G560" s="63">
        <f t="shared" si="49"/>
        <v>4268.2199999999993</v>
      </c>
      <c r="H560" s="63"/>
      <c r="I560" s="63">
        <f t="shared" si="50"/>
        <v>491.94</v>
      </c>
      <c r="J560" s="63">
        <f t="shared" si="51"/>
        <v>2715.49</v>
      </c>
      <c r="K560" s="63">
        <f t="shared" si="52"/>
        <v>787.1</v>
      </c>
      <c r="L560" s="63">
        <f t="shared" si="40"/>
        <v>8262.7499999999982</v>
      </c>
      <c r="M560" s="62" t="s">
        <v>95</v>
      </c>
      <c r="N560" s="114"/>
    </row>
    <row r="561" spans="1:14" ht="30" x14ac:dyDescent="0.25">
      <c r="A561" s="62">
        <v>551</v>
      </c>
      <c r="B561" s="61" t="s">
        <v>15</v>
      </c>
      <c r="C561" s="62" t="s">
        <v>574</v>
      </c>
      <c r="D561" s="62" t="s">
        <v>319</v>
      </c>
      <c r="E561" s="63">
        <v>73.59</v>
      </c>
      <c r="F561" s="62">
        <f t="shared" si="35"/>
        <v>57.999999999999986</v>
      </c>
      <c r="G561" s="63">
        <f t="shared" si="49"/>
        <v>4268.2199999999993</v>
      </c>
      <c r="H561" s="63"/>
      <c r="I561" s="63">
        <f t="shared" si="50"/>
        <v>491.94</v>
      </c>
      <c r="J561" s="63">
        <f t="shared" si="51"/>
        <v>2715.49</v>
      </c>
      <c r="K561" s="63">
        <f t="shared" si="52"/>
        <v>787.1</v>
      </c>
      <c r="L561" s="63">
        <f t="shared" si="40"/>
        <v>8262.7499999999982</v>
      </c>
      <c r="M561" s="62" t="s">
        <v>95</v>
      </c>
      <c r="N561" s="114"/>
    </row>
    <row r="562" spans="1:14" ht="30" x14ac:dyDescent="0.25">
      <c r="A562" s="62">
        <v>552</v>
      </c>
      <c r="B562" s="61" t="s">
        <v>15</v>
      </c>
      <c r="C562" s="62" t="s">
        <v>575</v>
      </c>
      <c r="D562" s="62" t="s">
        <v>319</v>
      </c>
      <c r="E562" s="63">
        <v>73.59</v>
      </c>
      <c r="F562" s="62">
        <f t="shared" si="35"/>
        <v>57.999999999999986</v>
      </c>
      <c r="G562" s="63">
        <f t="shared" si="49"/>
        <v>4268.2199999999993</v>
      </c>
      <c r="H562" s="63"/>
      <c r="I562" s="63">
        <f t="shared" si="50"/>
        <v>491.94</v>
      </c>
      <c r="J562" s="63">
        <f t="shared" si="51"/>
        <v>2715.49</v>
      </c>
      <c r="K562" s="63">
        <f t="shared" si="52"/>
        <v>787.1</v>
      </c>
      <c r="L562" s="63">
        <f t="shared" si="40"/>
        <v>8262.7499999999982</v>
      </c>
      <c r="M562" s="62" t="s">
        <v>95</v>
      </c>
      <c r="N562" s="114"/>
    </row>
    <row r="563" spans="1:14" ht="30" x14ac:dyDescent="0.25">
      <c r="A563" s="62">
        <v>553</v>
      </c>
      <c r="B563" s="61" t="s">
        <v>15</v>
      </c>
      <c r="C563" s="62" t="s">
        <v>576</v>
      </c>
      <c r="D563" s="62" t="s">
        <v>319</v>
      </c>
      <c r="E563" s="63">
        <v>73.59</v>
      </c>
      <c r="F563" s="62">
        <f t="shared" si="35"/>
        <v>57.999999999999986</v>
      </c>
      <c r="G563" s="63">
        <f t="shared" si="49"/>
        <v>4268.2199999999993</v>
      </c>
      <c r="H563" s="63">
        <f>35+33.87</f>
        <v>68.87</v>
      </c>
      <c r="I563" s="63">
        <f t="shared" si="50"/>
        <v>491.94</v>
      </c>
      <c r="J563" s="63">
        <f t="shared" si="51"/>
        <v>2715.49</v>
      </c>
      <c r="K563" s="63">
        <f t="shared" si="52"/>
        <v>787.1</v>
      </c>
      <c r="L563" s="63">
        <f t="shared" si="40"/>
        <v>8331.619999999999</v>
      </c>
      <c r="M563" s="62" t="s">
        <v>95</v>
      </c>
      <c r="N563" s="114"/>
    </row>
    <row r="564" spans="1:14" ht="30" x14ac:dyDescent="0.25">
      <c r="A564" s="62">
        <v>554</v>
      </c>
      <c r="B564" s="61" t="s">
        <v>15</v>
      </c>
      <c r="C564" s="62" t="s">
        <v>577</v>
      </c>
      <c r="D564" s="62" t="s">
        <v>319</v>
      </c>
      <c r="E564" s="63">
        <v>73.59</v>
      </c>
      <c r="F564" s="62">
        <f t="shared" si="35"/>
        <v>57.999999999999986</v>
      </c>
      <c r="G564" s="63">
        <f t="shared" si="49"/>
        <v>4268.2199999999993</v>
      </c>
      <c r="H564" s="63"/>
      <c r="I564" s="63">
        <f t="shared" si="50"/>
        <v>491.94</v>
      </c>
      <c r="J564" s="63">
        <f t="shared" si="51"/>
        <v>2715.49</v>
      </c>
      <c r="K564" s="63">
        <f t="shared" si="52"/>
        <v>787.1</v>
      </c>
      <c r="L564" s="63">
        <f t="shared" si="40"/>
        <v>8262.7499999999982</v>
      </c>
      <c r="M564" s="62" t="s">
        <v>95</v>
      </c>
      <c r="N564" s="114"/>
    </row>
    <row r="565" spans="1:14" ht="30" x14ac:dyDescent="0.25">
      <c r="A565" s="62">
        <v>555</v>
      </c>
      <c r="B565" s="61" t="s">
        <v>15</v>
      </c>
      <c r="C565" s="62" t="s">
        <v>578</v>
      </c>
      <c r="D565" s="62" t="s">
        <v>319</v>
      </c>
      <c r="E565" s="63">
        <v>73.59</v>
      </c>
      <c r="F565" s="62">
        <f t="shared" si="35"/>
        <v>57.999999999999986</v>
      </c>
      <c r="G565" s="63">
        <f t="shared" si="49"/>
        <v>4268.2199999999993</v>
      </c>
      <c r="H565" s="63"/>
      <c r="I565" s="63">
        <f t="shared" si="50"/>
        <v>491.94</v>
      </c>
      <c r="J565" s="63">
        <f t="shared" si="51"/>
        <v>2715.49</v>
      </c>
      <c r="K565" s="63">
        <f t="shared" si="52"/>
        <v>787.1</v>
      </c>
      <c r="L565" s="63">
        <f t="shared" si="40"/>
        <v>8262.7499999999982</v>
      </c>
      <c r="M565" s="62" t="s">
        <v>95</v>
      </c>
      <c r="N565" s="114"/>
    </row>
    <row r="566" spans="1:14" ht="30" x14ac:dyDescent="0.25">
      <c r="A566" s="62">
        <v>556</v>
      </c>
      <c r="B566" s="61" t="s">
        <v>15</v>
      </c>
      <c r="C566" s="62" t="s">
        <v>579</v>
      </c>
      <c r="D566" s="62" t="s">
        <v>319</v>
      </c>
      <c r="E566" s="63">
        <v>73.59</v>
      </c>
      <c r="F566" s="62">
        <f t="shared" si="35"/>
        <v>57.999999999999986</v>
      </c>
      <c r="G566" s="63">
        <f t="shared" si="49"/>
        <v>4268.2199999999993</v>
      </c>
      <c r="H566" s="63"/>
      <c r="I566" s="63">
        <f t="shared" si="50"/>
        <v>491.94</v>
      </c>
      <c r="J566" s="63">
        <f t="shared" si="51"/>
        <v>2715.49</v>
      </c>
      <c r="K566" s="63">
        <f t="shared" si="52"/>
        <v>787.1</v>
      </c>
      <c r="L566" s="63">
        <f t="shared" si="40"/>
        <v>8262.7499999999982</v>
      </c>
      <c r="M566" s="62" t="s">
        <v>95</v>
      </c>
      <c r="N566" s="114"/>
    </row>
    <row r="567" spans="1:14" ht="30" x14ac:dyDescent="0.25">
      <c r="A567" s="62">
        <v>557</v>
      </c>
      <c r="B567" s="61" t="s">
        <v>15</v>
      </c>
      <c r="C567" s="62" t="s">
        <v>580</v>
      </c>
      <c r="D567" s="62" t="s">
        <v>319</v>
      </c>
      <c r="E567" s="63">
        <v>73.59</v>
      </c>
      <c r="F567" s="62">
        <f t="shared" si="35"/>
        <v>57.999999999999986</v>
      </c>
      <c r="G567" s="63">
        <f>2060.52+2207.7</f>
        <v>4268.2199999999993</v>
      </c>
      <c r="H567" s="63"/>
      <c r="I567" s="63">
        <f>250+241.94</f>
        <v>491.94</v>
      </c>
      <c r="J567" s="63">
        <f>1150+1112.91</f>
        <v>2262.91</v>
      </c>
      <c r="K567" s="63">
        <f>400+387.1</f>
        <v>787.1</v>
      </c>
      <c r="L567" s="63">
        <f t="shared" si="40"/>
        <v>7810.1699999999992</v>
      </c>
      <c r="M567" s="62" t="s">
        <v>95</v>
      </c>
      <c r="N567" s="114"/>
    </row>
    <row r="568" spans="1:14" ht="30" x14ac:dyDescent="0.25">
      <c r="A568" s="62">
        <v>558</v>
      </c>
      <c r="B568" s="61" t="s">
        <v>15</v>
      </c>
      <c r="C568" s="62" t="s">
        <v>581</v>
      </c>
      <c r="D568" s="62" t="s">
        <v>319</v>
      </c>
      <c r="E568" s="63">
        <v>73.59</v>
      </c>
      <c r="F568" s="62">
        <f t="shared" si="35"/>
        <v>57.999999999999986</v>
      </c>
      <c r="G568" s="63">
        <f t="shared" si="49"/>
        <v>4268.2199999999993</v>
      </c>
      <c r="H568" s="63"/>
      <c r="I568" s="63">
        <f t="shared" si="50"/>
        <v>491.94</v>
      </c>
      <c r="J568" s="63">
        <f t="shared" si="51"/>
        <v>2715.49</v>
      </c>
      <c r="K568" s="63">
        <f t="shared" si="52"/>
        <v>787.1</v>
      </c>
      <c r="L568" s="63">
        <f t="shared" si="40"/>
        <v>8262.7499999999982</v>
      </c>
      <c r="M568" s="62" t="s">
        <v>95</v>
      </c>
      <c r="N568" s="114"/>
    </row>
    <row r="569" spans="1:14" ht="30" x14ac:dyDescent="0.25">
      <c r="A569" s="62">
        <v>559</v>
      </c>
      <c r="B569" s="61" t="s">
        <v>15</v>
      </c>
      <c r="C569" s="62" t="s">
        <v>582</v>
      </c>
      <c r="D569" s="62" t="s">
        <v>319</v>
      </c>
      <c r="E569" s="63">
        <v>73.59</v>
      </c>
      <c r="F569" s="62">
        <f t="shared" si="35"/>
        <v>57.999999999999986</v>
      </c>
      <c r="G569" s="63">
        <f>2060.52+2207.7</f>
        <v>4268.2199999999993</v>
      </c>
      <c r="H569" s="63"/>
      <c r="I569" s="63">
        <f>250+241.94</f>
        <v>491.94</v>
      </c>
      <c r="J569" s="63">
        <f>1150+1112.91</f>
        <v>2262.91</v>
      </c>
      <c r="K569" s="63">
        <f>400+387.1</f>
        <v>787.1</v>
      </c>
      <c r="L569" s="63">
        <f t="shared" si="40"/>
        <v>7810.1699999999992</v>
      </c>
      <c r="M569" s="62" t="s">
        <v>95</v>
      </c>
      <c r="N569" s="114"/>
    </row>
    <row r="570" spans="1:14" ht="30" x14ac:dyDescent="0.25">
      <c r="A570" s="62">
        <v>560</v>
      </c>
      <c r="B570" s="61" t="s">
        <v>15</v>
      </c>
      <c r="C570" s="62" t="s">
        <v>583</v>
      </c>
      <c r="D570" s="62" t="s">
        <v>319</v>
      </c>
      <c r="E570" s="63">
        <v>73.59</v>
      </c>
      <c r="F570" s="62">
        <f t="shared" si="35"/>
        <v>57.999999999999986</v>
      </c>
      <c r="G570" s="63">
        <f t="shared" si="49"/>
        <v>4268.2199999999993</v>
      </c>
      <c r="H570" s="63"/>
      <c r="I570" s="63">
        <f t="shared" si="50"/>
        <v>491.94</v>
      </c>
      <c r="J570" s="63">
        <f t="shared" si="51"/>
        <v>2715.49</v>
      </c>
      <c r="K570" s="63">
        <f t="shared" si="52"/>
        <v>787.1</v>
      </c>
      <c r="L570" s="63">
        <f t="shared" si="40"/>
        <v>8262.7499999999982</v>
      </c>
      <c r="M570" s="62" t="s">
        <v>95</v>
      </c>
      <c r="N570" s="114"/>
    </row>
    <row r="571" spans="1:14" ht="30" x14ac:dyDescent="0.25">
      <c r="A571" s="62">
        <v>561</v>
      </c>
      <c r="B571" s="61" t="s">
        <v>15</v>
      </c>
      <c r="C571" s="62" t="s">
        <v>584</v>
      </c>
      <c r="D571" s="62" t="s">
        <v>319</v>
      </c>
      <c r="E571" s="63">
        <v>73.59</v>
      </c>
      <c r="F571" s="62">
        <f t="shared" si="35"/>
        <v>57.999999999999986</v>
      </c>
      <c r="G571" s="63">
        <f>2060.52+2207.7</f>
        <v>4268.2199999999993</v>
      </c>
      <c r="H571" s="63"/>
      <c r="I571" s="63">
        <f>250+241.94</f>
        <v>491.94</v>
      </c>
      <c r="J571" s="63">
        <f>1150+1112.91</f>
        <v>2262.91</v>
      </c>
      <c r="K571" s="63">
        <f>400+387.1</f>
        <v>787.1</v>
      </c>
      <c r="L571" s="63">
        <f t="shared" si="40"/>
        <v>7810.1699999999992</v>
      </c>
      <c r="M571" s="62" t="s">
        <v>95</v>
      </c>
      <c r="N571" s="114"/>
    </row>
    <row r="572" spans="1:14" ht="30" x14ac:dyDescent="0.25">
      <c r="A572" s="62">
        <v>562</v>
      </c>
      <c r="B572" s="61" t="s">
        <v>15</v>
      </c>
      <c r="C572" s="62" t="s">
        <v>585</v>
      </c>
      <c r="D572" s="62" t="s">
        <v>319</v>
      </c>
      <c r="E572" s="63">
        <v>73.59</v>
      </c>
      <c r="F572" s="62">
        <f t="shared" si="35"/>
        <v>57.999999999999986</v>
      </c>
      <c r="G572" s="63">
        <f t="shared" si="49"/>
        <v>4268.2199999999993</v>
      </c>
      <c r="H572" s="63"/>
      <c r="I572" s="63">
        <f t="shared" si="50"/>
        <v>491.94</v>
      </c>
      <c r="J572" s="63">
        <f t="shared" si="51"/>
        <v>2715.49</v>
      </c>
      <c r="K572" s="63">
        <f t="shared" si="52"/>
        <v>787.1</v>
      </c>
      <c r="L572" s="63">
        <f t="shared" si="40"/>
        <v>8262.7499999999982</v>
      </c>
      <c r="M572" s="62" t="s">
        <v>95</v>
      </c>
      <c r="N572" s="114"/>
    </row>
    <row r="573" spans="1:14" ht="30" x14ac:dyDescent="0.25">
      <c r="A573" s="62">
        <v>563</v>
      </c>
      <c r="B573" s="61" t="s">
        <v>15</v>
      </c>
      <c r="C573" s="62" t="s">
        <v>586</v>
      </c>
      <c r="D573" s="62" t="s">
        <v>319</v>
      </c>
      <c r="E573" s="63">
        <v>73.59</v>
      </c>
      <c r="F573" s="62">
        <f t="shared" si="35"/>
        <v>57.999999999999986</v>
      </c>
      <c r="G573" s="63">
        <f>2060.52+2207.7</f>
        <v>4268.2199999999993</v>
      </c>
      <c r="H573" s="63"/>
      <c r="I573" s="63">
        <f>250+241.94</f>
        <v>491.94</v>
      </c>
      <c r="J573" s="63">
        <f>1150+1112.91</f>
        <v>2262.91</v>
      </c>
      <c r="K573" s="63">
        <f>400+387.1</f>
        <v>787.1</v>
      </c>
      <c r="L573" s="63">
        <f t="shared" si="40"/>
        <v>7810.1699999999992</v>
      </c>
      <c r="M573" s="62" t="s">
        <v>95</v>
      </c>
      <c r="N573" s="114"/>
    </row>
    <row r="574" spans="1:14" ht="30" x14ac:dyDescent="0.25">
      <c r="A574" s="62">
        <v>564</v>
      </c>
      <c r="B574" s="61" t="s">
        <v>15</v>
      </c>
      <c r="C574" s="62" t="s">
        <v>587</v>
      </c>
      <c r="D574" s="62" t="s">
        <v>319</v>
      </c>
      <c r="E574" s="63">
        <v>73.59</v>
      </c>
      <c r="F574" s="62">
        <f t="shared" si="35"/>
        <v>57.999999999999986</v>
      </c>
      <c r="G574" s="63">
        <f>2060.52+2207.7</f>
        <v>4268.2199999999993</v>
      </c>
      <c r="H574" s="63"/>
      <c r="I574" s="63">
        <f>250+241.94</f>
        <v>491.94</v>
      </c>
      <c r="J574" s="63">
        <f>1380+1335.49</f>
        <v>2715.49</v>
      </c>
      <c r="K574" s="63">
        <f>400+387.1</f>
        <v>787.1</v>
      </c>
      <c r="L574" s="63">
        <f t="shared" si="40"/>
        <v>8262.7499999999982</v>
      </c>
      <c r="M574" s="62" t="s">
        <v>95</v>
      </c>
      <c r="N574" s="114"/>
    </row>
    <row r="575" spans="1:14" ht="30" x14ac:dyDescent="0.25">
      <c r="A575" s="62">
        <v>565</v>
      </c>
      <c r="B575" s="61" t="s">
        <v>15</v>
      </c>
      <c r="C575" s="62" t="s">
        <v>588</v>
      </c>
      <c r="D575" s="62" t="s">
        <v>319</v>
      </c>
      <c r="E575" s="63">
        <v>73.59</v>
      </c>
      <c r="F575" s="62">
        <f t="shared" si="35"/>
        <v>57.999999999999986</v>
      </c>
      <c r="G575" s="63">
        <f>2060.52+2207.7</f>
        <v>4268.2199999999993</v>
      </c>
      <c r="H575" s="63"/>
      <c r="I575" s="63">
        <f>250+241.94</f>
        <v>491.94</v>
      </c>
      <c r="J575" s="63">
        <f>1380+1335.49</f>
        <v>2715.49</v>
      </c>
      <c r="K575" s="63">
        <f>400+387.1</f>
        <v>787.1</v>
      </c>
      <c r="L575" s="63">
        <f t="shared" si="40"/>
        <v>8262.7499999999982</v>
      </c>
      <c r="M575" s="62" t="s">
        <v>95</v>
      </c>
      <c r="N575" s="114"/>
    </row>
    <row r="576" spans="1:14" ht="30" x14ac:dyDescent="0.25">
      <c r="A576" s="62">
        <v>566</v>
      </c>
      <c r="B576" s="61" t="s">
        <v>15</v>
      </c>
      <c r="C576" s="62" t="s">
        <v>589</v>
      </c>
      <c r="D576" s="62" t="s">
        <v>319</v>
      </c>
      <c r="E576" s="63">
        <v>73.59</v>
      </c>
      <c r="F576" s="62">
        <f t="shared" si="35"/>
        <v>57.999999999999986</v>
      </c>
      <c r="G576" s="63">
        <f t="shared" ref="G576:G586" si="53">2060.52+2207.7</f>
        <v>4268.2199999999993</v>
      </c>
      <c r="H576" s="63"/>
      <c r="I576" s="63">
        <f t="shared" ref="I576:I586" si="54">250+241.94</f>
        <v>491.94</v>
      </c>
      <c r="J576" s="63">
        <f t="shared" ref="J576:J586" si="55">1380+1335.49</f>
        <v>2715.49</v>
      </c>
      <c r="K576" s="63">
        <f t="shared" ref="K576:K586" si="56">400+387.1</f>
        <v>787.1</v>
      </c>
      <c r="L576" s="63">
        <f t="shared" si="40"/>
        <v>8262.7499999999982</v>
      </c>
      <c r="M576" s="62" t="s">
        <v>95</v>
      </c>
      <c r="N576" s="114"/>
    </row>
    <row r="577" spans="1:14" ht="30" x14ac:dyDescent="0.25">
      <c r="A577" s="62">
        <v>567</v>
      </c>
      <c r="B577" s="61" t="s">
        <v>15</v>
      </c>
      <c r="C577" s="62" t="s">
        <v>590</v>
      </c>
      <c r="D577" s="62" t="s">
        <v>319</v>
      </c>
      <c r="E577" s="63">
        <v>73.59</v>
      </c>
      <c r="F577" s="62">
        <f t="shared" si="35"/>
        <v>57.999999999999986</v>
      </c>
      <c r="G577" s="63">
        <f t="shared" si="53"/>
        <v>4268.2199999999993</v>
      </c>
      <c r="H577" s="63"/>
      <c r="I577" s="63">
        <f t="shared" si="54"/>
        <v>491.94</v>
      </c>
      <c r="J577" s="63">
        <f t="shared" si="55"/>
        <v>2715.49</v>
      </c>
      <c r="K577" s="63">
        <f t="shared" si="56"/>
        <v>787.1</v>
      </c>
      <c r="L577" s="63">
        <f t="shared" si="40"/>
        <v>8262.7499999999982</v>
      </c>
      <c r="M577" s="62" t="s">
        <v>95</v>
      </c>
      <c r="N577" s="114"/>
    </row>
    <row r="578" spans="1:14" ht="30" x14ac:dyDescent="0.25">
      <c r="A578" s="62">
        <v>568</v>
      </c>
      <c r="B578" s="61" t="s">
        <v>15</v>
      </c>
      <c r="C578" s="62" t="s">
        <v>591</v>
      </c>
      <c r="D578" s="62" t="s">
        <v>319</v>
      </c>
      <c r="E578" s="63">
        <v>73.59</v>
      </c>
      <c r="F578" s="62">
        <f t="shared" si="35"/>
        <v>57.999999999999986</v>
      </c>
      <c r="G578" s="63">
        <f t="shared" si="53"/>
        <v>4268.2199999999993</v>
      </c>
      <c r="H578" s="63">
        <f>35+33.87</f>
        <v>68.87</v>
      </c>
      <c r="I578" s="63">
        <f t="shared" si="54"/>
        <v>491.94</v>
      </c>
      <c r="J578" s="63">
        <f t="shared" si="55"/>
        <v>2715.49</v>
      </c>
      <c r="K578" s="63">
        <f t="shared" si="56"/>
        <v>787.1</v>
      </c>
      <c r="L578" s="63">
        <f t="shared" si="40"/>
        <v>8331.619999999999</v>
      </c>
      <c r="M578" s="62" t="s">
        <v>95</v>
      </c>
      <c r="N578" s="114"/>
    </row>
    <row r="579" spans="1:14" ht="30" x14ac:dyDescent="0.25">
      <c r="A579" s="62">
        <v>569</v>
      </c>
      <c r="B579" s="61" t="s">
        <v>15</v>
      </c>
      <c r="C579" s="62" t="s">
        <v>592</v>
      </c>
      <c r="D579" s="62" t="s">
        <v>319</v>
      </c>
      <c r="E579" s="63">
        <v>73.59</v>
      </c>
      <c r="F579" s="62">
        <f t="shared" si="35"/>
        <v>57.999999999999986</v>
      </c>
      <c r="G579" s="63">
        <f t="shared" si="53"/>
        <v>4268.2199999999993</v>
      </c>
      <c r="H579" s="63"/>
      <c r="I579" s="63">
        <f t="shared" si="54"/>
        <v>491.94</v>
      </c>
      <c r="J579" s="63">
        <f t="shared" si="55"/>
        <v>2715.49</v>
      </c>
      <c r="K579" s="63">
        <f t="shared" si="56"/>
        <v>787.1</v>
      </c>
      <c r="L579" s="63">
        <f t="shared" si="40"/>
        <v>8262.7499999999982</v>
      </c>
      <c r="M579" s="62" t="s">
        <v>95</v>
      </c>
      <c r="N579" s="114"/>
    </row>
    <row r="580" spans="1:14" ht="30" x14ac:dyDescent="0.25">
      <c r="A580" s="62">
        <v>570</v>
      </c>
      <c r="B580" s="61" t="s">
        <v>15</v>
      </c>
      <c r="C580" s="62" t="s">
        <v>593</v>
      </c>
      <c r="D580" s="62" t="s">
        <v>319</v>
      </c>
      <c r="E580" s="63">
        <v>73.59</v>
      </c>
      <c r="F580" s="62">
        <f t="shared" si="35"/>
        <v>57.999999999999986</v>
      </c>
      <c r="G580" s="63">
        <f t="shared" si="53"/>
        <v>4268.2199999999993</v>
      </c>
      <c r="H580" s="63"/>
      <c r="I580" s="63">
        <f t="shared" si="54"/>
        <v>491.94</v>
      </c>
      <c r="J580" s="63">
        <f t="shared" si="55"/>
        <v>2715.49</v>
      </c>
      <c r="K580" s="63">
        <f t="shared" si="56"/>
        <v>787.1</v>
      </c>
      <c r="L580" s="63">
        <f t="shared" si="40"/>
        <v>8262.7499999999982</v>
      </c>
      <c r="M580" s="62" t="s">
        <v>95</v>
      </c>
      <c r="N580" s="114"/>
    </row>
    <row r="581" spans="1:14" ht="30" x14ac:dyDescent="0.25">
      <c r="A581" s="62">
        <v>571</v>
      </c>
      <c r="B581" s="61" t="s">
        <v>15</v>
      </c>
      <c r="C581" s="62" t="s">
        <v>594</v>
      </c>
      <c r="D581" s="62" t="s">
        <v>319</v>
      </c>
      <c r="E581" s="63">
        <v>73.59</v>
      </c>
      <c r="F581" s="62">
        <f t="shared" si="35"/>
        <v>57.999999999999986</v>
      </c>
      <c r="G581" s="63">
        <f>2060.52+2207.7</f>
        <v>4268.2199999999993</v>
      </c>
      <c r="H581" s="63"/>
      <c r="I581" s="63">
        <f>250+241.94</f>
        <v>491.94</v>
      </c>
      <c r="J581" s="63">
        <f>1150+1112.91</f>
        <v>2262.91</v>
      </c>
      <c r="K581" s="63">
        <f>400+387.1</f>
        <v>787.1</v>
      </c>
      <c r="L581" s="63">
        <f t="shared" si="40"/>
        <v>7810.1699999999992</v>
      </c>
      <c r="M581" s="62" t="s">
        <v>95</v>
      </c>
      <c r="N581" s="114"/>
    </row>
    <row r="582" spans="1:14" ht="30" x14ac:dyDescent="0.25">
      <c r="A582" s="62">
        <v>572</v>
      </c>
      <c r="B582" s="61" t="s">
        <v>15</v>
      </c>
      <c r="C582" s="62" t="s">
        <v>595</v>
      </c>
      <c r="D582" s="62" t="s">
        <v>319</v>
      </c>
      <c r="E582" s="63">
        <v>73.59</v>
      </c>
      <c r="F582" s="62">
        <f t="shared" si="35"/>
        <v>57.999999999999986</v>
      </c>
      <c r="G582" s="63">
        <f t="shared" si="53"/>
        <v>4268.2199999999993</v>
      </c>
      <c r="H582" s="63"/>
      <c r="I582" s="63">
        <f t="shared" si="54"/>
        <v>491.94</v>
      </c>
      <c r="J582" s="63">
        <f t="shared" si="55"/>
        <v>2715.49</v>
      </c>
      <c r="K582" s="63">
        <f t="shared" si="56"/>
        <v>787.1</v>
      </c>
      <c r="L582" s="63">
        <f t="shared" si="40"/>
        <v>8262.7499999999982</v>
      </c>
      <c r="M582" s="62" t="s">
        <v>95</v>
      </c>
      <c r="N582" s="114"/>
    </row>
    <row r="583" spans="1:14" ht="30" x14ac:dyDescent="0.25">
      <c r="A583" s="62">
        <v>573</v>
      </c>
      <c r="B583" s="61" t="s">
        <v>15</v>
      </c>
      <c r="C583" s="62" t="s">
        <v>596</v>
      </c>
      <c r="D583" s="62" t="s">
        <v>319</v>
      </c>
      <c r="E583" s="63">
        <v>73.59</v>
      </c>
      <c r="F583" s="62">
        <f t="shared" si="35"/>
        <v>57.999999999999986</v>
      </c>
      <c r="G583" s="63">
        <f t="shared" si="53"/>
        <v>4268.2199999999993</v>
      </c>
      <c r="H583" s="63"/>
      <c r="I583" s="63">
        <f t="shared" si="54"/>
        <v>491.94</v>
      </c>
      <c r="J583" s="63">
        <f t="shared" si="55"/>
        <v>2715.49</v>
      </c>
      <c r="K583" s="63">
        <f t="shared" si="56"/>
        <v>787.1</v>
      </c>
      <c r="L583" s="63">
        <f t="shared" si="40"/>
        <v>8262.7499999999982</v>
      </c>
      <c r="M583" s="62" t="s">
        <v>95</v>
      </c>
      <c r="N583" s="114"/>
    </row>
    <row r="584" spans="1:14" ht="30" x14ac:dyDescent="0.25">
      <c r="A584" s="62">
        <v>574</v>
      </c>
      <c r="B584" s="61" t="s">
        <v>15</v>
      </c>
      <c r="C584" s="62" t="s">
        <v>597</v>
      </c>
      <c r="D584" s="62" t="s">
        <v>319</v>
      </c>
      <c r="E584" s="63">
        <v>73.59</v>
      </c>
      <c r="F584" s="62">
        <f t="shared" si="35"/>
        <v>57.999999999999986</v>
      </c>
      <c r="G584" s="63">
        <f t="shared" si="53"/>
        <v>4268.2199999999993</v>
      </c>
      <c r="H584" s="63"/>
      <c r="I584" s="63">
        <f t="shared" si="54"/>
        <v>491.94</v>
      </c>
      <c r="J584" s="63">
        <f t="shared" si="55"/>
        <v>2715.49</v>
      </c>
      <c r="K584" s="63">
        <f t="shared" si="56"/>
        <v>787.1</v>
      </c>
      <c r="L584" s="63">
        <f t="shared" si="40"/>
        <v>8262.7499999999982</v>
      </c>
      <c r="M584" s="62" t="s">
        <v>95</v>
      </c>
      <c r="N584" s="114"/>
    </row>
    <row r="585" spans="1:14" ht="30" x14ac:dyDescent="0.25">
      <c r="A585" s="62">
        <v>575</v>
      </c>
      <c r="B585" s="61" t="s">
        <v>15</v>
      </c>
      <c r="C585" s="62" t="s">
        <v>598</v>
      </c>
      <c r="D585" s="62" t="s">
        <v>319</v>
      </c>
      <c r="E585" s="63">
        <v>73.59</v>
      </c>
      <c r="F585" s="62">
        <f t="shared" si="35"/>
        <v>57.999999999999986</v>
      </c>
      <c r="G585" s="63">
        <f t="shared" si="53"/>
        <v>4268.2199999999993</v>
      </c>
      <c r="H585" s="63">
        <f>50+48.39</f>
        <v>98.39</v>
      </c>
      <c r="I585" s="63">
        <f t="shared" si="54"/>
        <v>491.94</v>
      </c>
      <c r="J585" s="63">
        <f t="shared" si="55"/>
        <v>2715.49</v>
      </c>
      <c r="K585" s="63">
        <f t="shared" si="56"/>
        <v>787.1</v>
      </c>
      <c r="L585" s="63">
        <f t="shared" si="40"/>
        <v>8361.14</v>
      </c>
      <c r="M585" s="62" t="s">
        <v>95</v>
      </c>
      <c r="N585" s="114"/>
    </row>
    <row r="586" spans="1:14" ht="30" x14ac:dyDescent="0.25">
      <c r="A586" s="62">
        <v>576</v>
      </c>
      <c r="B586" s="61" t="s">
        <v>15</v>
      </c>
      <c r="C586" s="62" t="s">
        <v>599</v>
      </c>
      <c r="D586" s="62" t="s">
        <v>319</v>
      </c>
      <c r="E586" s="63">
        <v>73.59</v>
      </c>
      <c r="F586" s="62">
        <f t="shared" si="35"/>
        <v>57.999999999999986</v>
      </c>
      <c r="G586" s="63">
        <f t="shared" si="53"/>
        <v>4268.2199999999993</v>
      </c>
      <c r="H586" s="63"/>
      <c r="I586" s="63">
        <f t="shared" si="54"/>
        <v>491.94</v>
      </c>
      <c r="J586" s="63">
        <f t="shared" si="55"/>
        <v>2715.49</v>
      </c>
      <c r="K586" s="63">
        <f t="shared" si="56"/>
        <v>787.1</v>
      </c>
      <c r="L586" s="63">
        <f t="shared" si="40"/>
        <v>8262.7499999999982</v>
      </c>
      <c r="M586" s="62" t="s">
        <v>95</v>
      </c>
      <c r="N586" s="114"/>
    </row>
    <row r="587" spans="1:14" ht="30" x14ac:dyDescent="0.25">
      <c r="A587" s="62">
        <v>577</v>
      </c>
      <c r="B587" s="61" t="s">
        <v>15</v>
      </c>
      <c r="C587" s="62" t="s">
        <v>600</v>
      </c>
      <c r="D587" s="62" t="s">
        <v>319</v>
      </c>
      <c r="E587" s="63">
        <v>73.59</v>
      </c>
      <c r="F587" s="62">
        <f t="shared" si="35"/>
        <v>57.999999999999986</v>
      </c>
      <c r="G587" s="63">
        <f>2060.52+2207.7</f>
        <v>4268.2199999999993</v>
      </c>
      <c r="H587" s="63"/>
      <c r="I587" s="63">
        <f>250+241.94</f>
        <v>491.94</v>
      </c>
      <c r="J587" s="63">
        <f>1150+1112.91</f>
        <v>2262.91</v>
      </c>
      <c r="K587" s="63">
        <f>400+387.1</f>
        <v>787.1</v>
      </c>
      <c r="L587" s="63">
        <f t="shared" si="40"/>
        <v>7810.1699999999992</v>
      </c>
      <c r="M587" s="62" t="s">
        <v>95</v>
      </c>
      <c r="N587" s="114"/>
    </row>
    <row r="588" spans="1:14" ht="30" x14ac:dyDescent="0.25">
      <c r="A588" s="62">
        <v>578</v>
      </c>
      <c r="B588" s="61" t="s">
        <v>15</v>
      </c>
      <c r="C588" s="62" t="s">
        <v>601</v>
      </c>
      <c r="D588" s="62" t="s">
        <v>319</v>
      </c>
      <c r="E588" s="63">
        <v>73.59</v>
      </c>
      <c r="F588" s="62">
        <f t="shared" ref="F588:F651" si="57">G588/E588</f>
        <v>57.999999999999986</v>
      </c>
      <c r="G588" s="63">
        <f>2060.52+2207.7</f>
        <v>4268.2199999999993</v>
      </c>
      <c r="H588" s="63"/>
      <c r="I588" s="63">
        <f>250+241.94</f>
        <v>491.94</v>
      </c>
      <c r="J588" s="63">
        <f>1150+1112.91</f>
        <v>2262.91</v>
      </c>
      <c r="K588" s="63">
        <f>400+387.1</f>
        <v>787.1</v>
      </c>
      <c r="L588" s="63">
        <f t="shared" si="40"/>
        <v>7810.1699999999992</v>
      </c>
      <c r="M588" s="62" t="s">
        <v>95</v>
      </c>
      <c r="N588" s="114"/>
    </row>
    <row r="589" spans="1:14" ht="30" x14ac:dyDescent="0.25">
      <c r="A589" s="62">
        <v>579</v>
      </c>
      <c r="B589" s="61" t="s">
        <v>15</v>
      </c>
      <c r="C589" s="62" t="s">
        <v>602</v>
      </c>
      <c r="D589" s="62" t="s">
        <v>319</v>
      </c>
      <c r="E589" s="63">
        <v>73.59</v>
      </c>
      <c r="F589" s="62">
        <f t="shared" si="57"/>
        <v>57.999999999999986</v>
      </c>
      <c r="G589" s="63">
        <f t="shared" ref="G589:G592" si="58">2060.52+2207.7</f>
        <v>4268.2199999999993</v>
      </c>
      <c r="H589" s="63"/>
      <c r="I589" s="63">
        <f t="shared" ref="I589:I592" si="59">250+241.94</f>
        <v>491.94</v>
      </c>
      <c r="J589" s="63">
        <f t="shared" ref="J589:J592" si="60">1380+1335.49</f>
        <v>2715.49</v>
      </c>
      <c r="K589" s="63">
        <f t="shared" ref="K589:K592" si="61">400+387.1</f>
        <v>787.1</v>
      </c>
      <c r="L589" s="63">
        <f t="shared" si="40"/>
        <v>8262.7499999999982</v>
      </c>
      <c r="M589" s="62" t="s">
        <v>95</v>
      </c>
      <c r="N589" s="114"/>
    </row>
    <row r="590" spans="1:14" ht="30" x14ac:dyDescent="0.25">
      <c r="A590" s="62">
        <v>580</v>
      </c>
      <c r="B590" s="61" t="s">
        <v>15</v>
      </c>
      <c r="C590" s="62" t="s">
        <v>603</v>
      </c>
      <c r="D590" s="62" t="s">
        <v>319</v>
      </c>
      <c r="E590" s="63">
        <v>73.59</v>
      </c>
      <c r="F590" s="62">
        <f t="shared" si="57"/>
        <v>57.999999999999986</v>
      </c>
      <c r="G590" s="63">
        <f t="shared" si="58"/>
        <v>4268.2199999999993</v>
      </c>
      <c r="H590" s="63"/>
      <c r="I590" s="63">
        <f t="shared" si="59"/>
        <v>491.94</v>
      </c>
      <c r="J590" s="63">
        <f t="shared" si="60"/>
        <v>2715.49</v>
      </c>
      <c r="K590" s="63">
        <f t="shared" si="61"/>
        <v>787.1</v>
      </c>
      <c r="L590" s="63">
        <f t="shared" si="40"/>
        <v>8262.7499999999982</v>
      </c>
      <c r="M590" s="62" t="s">
        <v>95</v>
      </c>
      <c r="N590" s="114"/>
    </row>
    <row r="591" spans="1:14" ht="30" x14ac:dyDescent="0.25">
      <c r="A591" s="62">
        <v>581</v>
      </c>
      <c r="B591" s="61" t="s">
        <v>15</v>
      </c>
      <c r="C591" s="62" t="s">
        <v>604</v>
      </c>
      <c r="D591" s="62" t="s">
        <v>319</v>
      </c>
      <c r="E591" s="63">
        <v>73.59</v>
      </c>
      <c r="F591" s="62">
        <f t="shared" si="57"/>
        <v>57.999999999999986</v>
      </c>
      <c r="G591" s="63">
        <f t="shared" si="58"/>
        <v>4268.2199999999993</v>
      </c>
      <c r="H591" s="63"/>
      <c r="I591" s="63">
        <f t="shared" si="59"/>
        <v>491.94</v>
      </c>
      <c r="J591" s="63">
        <f t="shared" si="60"/>
        <v>2715.49</v>
      </c>
      <c r="K591" s="63">
        <f t="shared" si="61"/>
        <v>787.1</v>
      </c>
      <c r="L591" s="63">
        <f t="shared" si="40"/>
        <v>8262.7499999999982</v>
      </c>
      <c r="M591" s="62" t="s">
        <v>95</v>
      </c>
      <c r="N591" s="114"/>
    </row>
    <row r="592" spans="1:14" ht="30" x14ac:dyDescent="0.25">
      <c r="A592" s="62">
        <v>582</v>
      </c>
      <c r="B592" s="61" t="s">
        <v>15</v>
      </c>
      <c r="C592" s="62" t="s">
        <v>605</v>
      </c>
      <c r="D592" s="62" t="s">
        <v>319</v>
      </c>
      <c r="E592" s="63">
        <v>73.59</v>
      </c>
      <c r="F592" s="62">
        <f t="shared" si="57"/>
        <v>57.999999999999986</v>
      </c>
      <c r="G592" s="63">
        <f t="shared" si="58"/>
        <v>4268.2199999999993</v>
      </c>
      <c r="H592" s="63"/>
      <c r="I592" s="63">
        <f t="shared" si="59"/>
        <v>491.94</v>
      </c>
      <c r="J592" s="63">
        <f t="shared" si="60"/>
        <v>2715.49</v>
      </c>
      <c r="K592" s="63">
        <f t="shared" si="61"/>
        <v>787.1</v>
      </c>
      <c r="L592" s="63">
        <f t="shared" si="40"/>
        <v>8262.7499999999982</v>
      </c>
      <c r="M592" s="62" t="s">
        <v>95</v>
      </c>
      <c r="N592" s="114"/>
    </row>
    <row r="593" spans="1:14" ht="30" x14ac:dyDescent="0.25">
      <c r="A593" s="62">
        <v>583</v>
      </c>
      <c r="B593" s="61" t="s">
        <v>15</v>
      </c>
      <c r="C593" s="62" t="s">
        <v>606</v>
      </c>
      <c r="D593" s="62" t="s">
        <v>319</v>
      </c>
      <c r="E593" s="63">
        <v>73.59</v>
      </c>
      <c r="F593" s="62">
        <f t="shared" si="57"/>
        <v>57.999999999999986</v>
      </c>
      <c r="G593" s="63">
        <f>2060.52+2207.7</f>
        <v>4268.2199999999993</v>
      </c>
      <c r="H593" s="63"/>
      <c r="I593" s="63">
        <f>250+241.94</f>
        <v>491.94</v>
      </c>
      <c r="J593" s="63">
        <f>1150+1112.91</f>
        <v>2262.91</v>
      </c>
      <c r="K593" s="63">
        <f>400+387.1</f>
        <v>787.1</v>
      </c>
      <c r="L593" s="63">
        <f t="shared" si="40"/>
        <v>7810.1699999999992</v>
      </c>
      <c r="M593" s="62" t="s">
        <v>95</v>
      </c>
      <c r="N593" s="114"/>
    </row>
    <row r="594" spans="1:14" ht="30" x14ac:dyDescent="0.25">
      <c r="A594" s="62">
        <v>584</v>
      </c>
      <c r="B594" s="61" t="s">
        <v>15</v>
      </c>
      <c r="C594" s="62" t="s">
        <v>607</v>
      </c>
      <c r="D594" s="62" t="s">
        <v>319</v>
      </c>
      <c r="E594" s="63">
        <v>73.59</v>
      </c>
      <c r="F594" s="62">
        <f t="shared" si="57"/>
        <v>57.999999999999986</v>
      </c>
      <c r="G594" s="63">
        <f>2060.52+2207.7</f>
        <v>4268.2199999999993</v>
      </c>
      <c r="H594" s="63">
        <f>35+33.87</f>
        <v>68.87</v>
      </c>
      <c r="I594" s="63">
        <f>250+241.94</f>
        <v>491.94</v>
      </c>
      <c r="J594" s="63">
        <f>1380+1335.49</f>
        <v>2715.49</v>
      </c>
      <c r="K594" s="63">
        <f>400+387.1</f>
        <v>787.1</v>
      </c>
      <c r="L594" s="63">
        <f t="shared" si="40"/>
        <v>8331.619999999999</v>
      </c>
      <c r="M594" s="62" t="s">
        <v>95</v>
      </c>
      <c r="N594" s="114"/>
    </row>
    <row r="595" spans="1:14" ht="30" x14ac:dyDescent="0.25">
      <c r="A595" s="62">
        <v>585</v>
      </c>
      <c r="B595" s="61" t="s">
        <v>15</v>
      </c>
      <c r="C595" s="62" t="s">
        <v>608</v>
      </c>
      <c r="D595" s="62" t="s">
        <v>319</v>
      </c>
      <c r="E595" s="63">
        <v>73.59</v>
      </c>
      <c r="F595" s="62">
        <f t="shared" si="57"/>
        <v>57.999999999999986</v>
      </c>
      <c r="G595" s="63">
        <f t="shared" ref="G595" si="62">2060.52+2207.7</f>
        <v>4268.2199999999993</v>
      </c>
      <c r="H595" s="63"/>
      <c r="I595" s="63">
        <f t="shared" ref="I595" si="63">250+241.94</f>
        <v>491.94</v>
      </c>
      <c r="J595" s="63">
        <f t="shared" ref="J595" si="64">1380+1335.49</f>
        <v>2715.49</v>
      </c>
      <c r="K595" s="63">
        <f t="shared" ref="K595" si="65">400+387.1</f>
        <v>787.1</v>
      </c>
      <c r="L595" s="63">
        <f t="shared" si="40"/>
        <v>8262.7499999999982</v>
      </c>
      <c r="M595" s="62" t="s">
        <v>95</v>
      </c>
      <c r="N595" s="114"/>
    </row>
    <row r="596" spans="1:14" ht="30" x14ac:dyDescent="0.25">
      <c r="A596" s="62">
        <v>586</v>
      </c>
      <c r="B596" s="61" t="s">
        <v>15</v>
      </c>
      <c r="C596" s="62" t="s">
        <v>609</v>
      </c>
      <c r="D596" s="62" t="s">
        <v>319</v>
      </c>
      <c r="E596" s="63">
        <v>73.59</v>
      </c>
      <c r="F596" s="62">
        <f t="shared" si="57"/>
        <v>57.999999999999986</v>
      </c>
      <c r="G596" s="63">
        <f>2060.52+2207.7</f>
        <v>4268.2199999999993</v>
      </c>
      <c r="H596" s="63">
        <f>35+33.87</f>
        <v>68.87</v>
      </c>
      <c r="I596" s="63">
        <f>250+241.94</f>
        <v>491.94</v>
      </c>
      <c r="J596" s="63">
        <f>1380+1335.49</f>
        <v>2715.49</v>
      </c>
      <c r="K596" s="63">
        <f>400+387.1</f>
        <v>787.1</v>
      </c>
      <c r="L596" s="63">
        <f t="shared" si="40"/>
        <v>8331.619999999999</v>
      </c>
      <c r="M596" s="62" t="s">
        <v>95</v>
      </c>
      <c r="N596" s="114"/>
    </row>
    <row r="597" spans="1:14" ht="30" x14ac:dyDescent="0.25">
      <c r="A597" s="62">
        <v>587</v>
      </c>
      <c r="B597" s="61" t="s">
        <v>15</v>
      </c>
      <c r="C597" s="62" t="s">
        <v>610</v>
      </c>
      <c r="D597" s="62" t="s">
        <v>319</v>
      </c>
      <c r="E597" s="63">
        <v>73.59</v>
      </c>
      <c r="F597" s="62">
        <f t="shared" si="57"/>
        <v>57.999999999999986</v>
      </c>
      <c r="G597" s="63">
        <f>2060.52+2207.7</f>
        <v>4268.2199999999993</v>
      </c>
      <c r="H597" s="63"/>
      <c r="I597" s="63">
        <f>250+241.94</f>
        <v>491.94</v>
      </c>
      <c r="J597" s="63">
        <f>1380+1335.49</f>
        <v>2715.49</v>
      </c>
      <c r="K597" s="63">
        <f>400+387.1</f>
        <v>787.1</v>
      </c>
      <c r="L597" s="63">
        <f t="shared" si="40"/>
        <v>8262.7499999999982</v>
      </c>
      <c r="M597" s="62" t="s">
        <v>95</v>
      </c>
      <c r="N597" s="114"/>
    </row>
    <row r="598" spans="1:14" ht="30" x14ac:dyDescent="0.25">
      <c r="A598" s="62">
        <v>588</v>
      </c>
      <c r="B598" s="61" t="s">
        <v>15</v>
      </c>
      <c r="C598" s="62" t="s">
        <v>611</v>
      </c>
      <c r="D598" s="62" t="s">
        <v>319</v>
      </c>
      <c r="E598" s="63">
        <v>73.59</v>
      </c>
      <c r="F598" s="62">
        <f t="shared" si="57"/>
        <v>57.999999999999986</v>
      </c>
      <c r="G598" s="63">
        <f>2060.52+2207.7</f>
        <v>4268.2199999999993</v>
      </c>
      <c r="H598" s="63"/>
      <c r="I598" s="63">
        <f>250+241.94</f>
        <v>491.94</v>
      </c>
      <c r="J598" s="63">
        <f>1380+1335.49</f>
        <v>2715.49</v>
      </c>
      <c r="K598" s="63">
        <f>400+387.1</f>
        <v>787.1</v>
      </c>
      <c r="L598" s="63">
        <f t="shared" si="40"/>
        <v>8262.7499999999982</v>
      </c>
      <c r="M598" s="62" t="s">
        <v>95</v>
      </c>
      <c r="N598" s="114"/>
    </row>
    <row r="599" spans="1:14" ht="30" x14ac:dyDescent="0.25">
      <c r="A599" s="62">
        <v>589</v>
      </c>
      <c r="B599" s="61" t="s">
        <v>15</v>
      </c>
      <c r="C599" s="62" t="s">
        <v>612</v>
      </c>
      <c r="D599" s="62" t="s">
        <v>319</v>
      </c>
      <c r="E599" s="63">
        <v>73.59</v>
      </c>
      <c r="F599" s="62">
        <f t="shared" si="57"/>
        <v>57.999999999999986</v>
      </c>
      <c r="G599" s="63">
        <f>2060.52+2207.7</f>
        <v>4268.2199999999993</v>
      </c>
      <c r="H599" s="63"/>
      <c r="I599" s="63">
        <f>250+241.94</f>
        <v>491.94</v>
      </c>
      <c r="J599" s="63">
        <f>1380+1335.49</f>
        <v>2715.49</v>
      </c>
      <c r="K599" s="63">
        <f>400+387.1</f>
        <v>787.1</v>
      </c>
      <c r="L599" s="63">
        <f t="shared" ref="L599:L645" si="66">SUM(G599:K599)</f>
        <v>8262.7499999999982</v>
      </c>
      <c r="M599" s="62" t="s">
        <v>95</v>
      </c>
      <c r="N599" s="114"/>
    </row>
    <row r="600" spans="1:14" ht="30" x14ac:dyDescent="0.25">
      <c r="A600" s="62">
        <v>590</v>
      </c>
      <c r="B600" s="61" t="s">
        <v>15</v>
      </c>
      <c r="C600" s="62" t="s">
        <v>613</v>
      </c>
      <c r="D600" s="62" t="s">
        <v>319</v>
      </c>
      <c r="E600" s="63">
        <v>73.59</v>
      </c>
      <c r="F600" s="62">
        <f t="shared" si="57"/>
        <v>57.999999999999986</v>
      </c>
      <c r="G600" s="63">
        <f>2060.52+2207.7</f>
        <v>4268.2199999999993</v>
      </c>
      <c r="H600" s="63"/>
      <c r="I600" s="63">
        <f>250+241.94</f>
        <v>491.94</v>
      </c>
      <c r="J600" s="63">
        <f>1380+1335.49</f>
        <v>2715.49</v>
      </c>
      <c r="K600" s="63">
        <f>400+387.1</f>
        <v>787.1</v>
      </c>
      <c r="L600" s="63">
        <f t="shared" si="66"/>
        <v>8262.7499999999982</v>
      </c>
      <c r="M600" s="62" t="s">
        <v>95</v>
      </c>
      <c r="N600" s="114"/>
    </row>
    <row r="601" spans="1:14" ht="30" x14ac:dyDescent="0.25">
      <c r="A601" s="62">
        <v>591</v>
      </c>
      <c r="B601" s="61" t="s">
        <v>15</v>
      </c>
      <c r="C601" s="62" t="s">
        <v>614</v>
      </c>
      <c r="D601" s="62" t="s">
        <v>319</v>
      </c>
      <c r="E601" s="63">
        <v>73.59</v>
      </c>
      <c r="F601" s="62">
        <f t="shared" si="57"/>
        <v>57.999999999999986</v>
      </c>
      <c r="G601" s="63">
        <f t="shared" ref="G601:G605" si="67">2060.52+2207.7</f>
        <v>4268.2199999999993</v>
      </c>
      <c r="H601" s="63"/>
      <c r="I601" s="63">
        <f t="shared" ref="I601:I605" si="68">250+241.94</f>
        <v>491.94</v>
      </c>
      <c r="J601" s="63">
        <f t="shared" ref="J601:J605" si="69">1380+1335.49</f>
        <v>2715.49</v>
      </c>
      <c r="K601" s="63">
        <f t="shared" ref="K601:K605" si="70">400+387.1</f>
        <v>787.1</v>
      </c>
      <c r="L601" s="63">
        <f t="shared" si="66"/>
        <v>8262.7499999999982</v>
      </c>
      <c r="M601" s="62" t="s">
        <v>95</v>
      </c>
      <c r="N601" s="114"/>
    </row>
    <row r="602" spans="1:14" ht="30" x14ac:dyDescent="0.25">
      <c r="A602" s="62">
        <v>592</v>
      </c>
      <c r="B602" s="61" t="s">
        <v>15</v>
      </c>
      <c r="C602" s="62" t="s">
        <v>615</v>
      </c>
      <c r="D602" s="62" t="s">
        <v>319</v>
      </c>
      <c r="E602" s="63">
        <v>73.59</v>
      </c>
      <c r="F602" s="62">
        <f t="shared" si="57"/>
        <v>57.999999999999986</v>
      </c>
      <c r="G602" s="63">
        <f t="shared" si="67"/>
        <v>4268.2199999999993</v>
      </c>
      <c r="H602" s="63">
        <f>50+48.39</f>
        <v>98.39</v>
      </c>
      <c r="I602" s="63">
        <f t="shared" si="68"/>
        <v>491.94</v>
      </c>
      <c r="J602" s="63">
        <f t="shared" si="69"/>
        <v>2715.49</v>
      </c>
      <c r="K602" s="63">
        <f t="shared" si="70"/>
        <v>787.1</v>
      </c>
      <c r="L602" s="63">
        <f t="shared" si="66"/>
        <v>8361.14</v>
      </c>
      <c r="M602" s="62" t="s">
        <v>95</v>
      </c>
      <c r="N602" s="114"/>
    </row>
    <row r="603" spans="1:14" ht="30" x14ac:dyDescent="0.25">
      <c r="A603" s="62">
        <v>593</v>
      </c>
      <c r="B603" s="61" t="s">
        <v>15</v>
      </c>
      <c r="C603" s="62" t="s">
        <v>616</v>
      </c>
      <c r="D603" s="62" t="s">
        <v>319</v>
      </c>
      <c r="E603" s="63">
        <v>73.59</v>
      </c>
      <c r="F603" s="62">
        <f t="shared" si="57"/>
        <v>57.999999999999986</v>
      </c>
      <c r="G603" s="63">
        <f t="shared" si="67"/>
        <v>4268.2199999999993</v>
      </c>
      <c r="H603" s="63">
        <f>50+48.39</f>
        <v>98.39</v>
      </c>
      <c r="I603" s="63">
        <f t="shared" si="68"/>
        <v>491.94</v>
      </c>
      <c r="J603" s="63">
        <f t="shared" si="69"/>
        <v>2715.49</v>
      </c>
      <c r="K603" s="63">
        <f t="shared" si="70"/>
        <v>787.1</v>
      </c>
      <c r="L603" s="63">
        <f t="shared" si="66"/>
        <v>8361.14</v>
      </c>
      <c r="M603" s="62" t="s">
        <v>95</v>
      </c>
      <c r="N603" s="114"/>
    </row>
    <row r="604" spans="1:14" ht="30" x14ac:dyDescent="0.25">
      <c r="A604" s="62">
        <v>594</v>
      </c>
      <c r="B604" s="61" t="s">
        <v>15</v>
      </c>
      <c r="C604" s="62" t="s">
        <v>617</v>
      </c>
      <c r="D604" s="62" t="s">
        <v>319</v>
      </c>
      <c r="E604" s="63">
        <v>73.59</v>
      </c>
      <c r="F604" s="62">
        <f t="shared" si="57"/>
        <v>57.999999999999986</v>
      </c>
      <c r="G604" s="63">
        <f t="shared" si="67"/>
        <v>4268.2199999999993</v>
      </c>
      <c r="H604" s="63"/>
      <c r="I604" s="63">
        <f t="shared" si="68"/>
        <v>491.94</v>
      </c>
      <c r="J604" s="63">
        <f t="shared" si="69"/>
        <v>2715.49</v>
      </c>
      <c r="K604" s="63">
        <f t="shared" si="70"/>
        <v>787.1</v>
      </c>
      <c r="L604" s="63">
        <f t="shared" si="66"/>
        <v>8262.7499999999982</v>
      </c>
      <c r="M604" s="62" t="s">
        <v>95</v>
      </c>
      <c r="N604" s="114"/>
    </row>
    <row r="605" spans="1:14" ht="30" x14ac:dyDescent="0.25">
      <c r="A605" s="62">
        <v>595</v>
      </c>
      <c r="B605" s="61" t="s">
        <v>15</v>
      </c>
      <c r="C605" s="62" t="s">
        <v>618</v>
      </c>
      <c r="D605" s="62" t="s">
        <v>319</v>
      </c>
      <c r="E605" s="63">
        <v>73.59</v>
      </c>
      <c r="F605" s="62">
        <f t="shared" si="57"/>
        <v>57.999999999999986</v>
      </c>
      <c r="G605" s="63">
        <f t="shared" si="67"/>
        <v>4268.2199999999993</v>
      </c>
      <c r="H605" s="63"/>
      <c r="I605" s="63">
        <f t="shared" si="68"/>
        <v>491.94</v>
      </c>
      <c r="J605" s="63">
        <f t="shared" si="69"/>
        <v>2715.49</v>
      </c>
      <c r="K605" s="63">
        <f t="shared" si="70"/>
        <v>787.1</v>
      </c>
      <c r="L605" s="63">
        <f t="shared" si="66"/>
        <v>8262.7499999999982</v>
      </c>
      <c r="M605" s="62" t="s">
        <v>95</v>
      </c>
      <c r="N605" s="114"/>
    </row>
    <row r="606" spans="1:14" ht="30" x14ac:dyDescent="0.25">
      <c r="A606" s="62">
        <v>596</v>
      </c>
      <c r="B606" s="61" t="s">
        <v>15</v>
      </c>
      <c r="C606" s="62" t="s">
        <v>619</v>
      </c>
      <c r="D606" s="62" t="s">
        <v>319</v>
      </c>
      <c r="E606" s="63">
        <v>73.59</v>
      </c>
      <c r="F606" s="62">
        <f t="shared" si="57"/>
        <v>57.999999999999986</v>
      </c>
      <c r="G606" s="63">
        <f>2060.52+2207.7</f>
        <v>4268.2199999999993</v>
      </c>
      <c r="H606" s="63"/>
      <c r="I606" s="63">
        <f>250+241.94</f>
        <v>491.94</v>
      </c>
      <c r="J606" s="63">
        <f>1150+1112.91</f>
        <v>2262.91</v>
      </c>
      <c r="K606" s="63">
        <f>400+387.1</f>
        <v>787.1</v>
      </c>
      <c r="L606" s="63">
        <f t="shared" si="66"/>
        <v>7810.1699999999992</v>
      </c>
      <c r="M606" s="62" t="s">
        <v>95</v>
      </c>
      <c r="N606" s="114"/>
    </row>
    <row r="607" spans="1:14" ht="30" x14ac:dyDescent="0.25">
      <c r="A607" s="62">
        <v>597</v>
      </c>
      <c r="B607" s="61" t="s">
        <v>15</v>
      </c>
      <c r="C607" s="62" t="s">
        <v>620</v>
      </c>
      <c r="D607" s="62" t="s">
        <v>319</v>
      </c>
      <c r="E607" s="63">
        <v>73.59</v>
      </c>
      <c r="F607" s="62">
        <f t="shared" si="57"/>
        <v>57.999999999999986</v>
      </c>
      <c r="G607" s="63">
        <f>2060.52+2207.7</f>
        <v>4268.2199999999993</v>
      </c>
      <c r="H607" s="63"/>
      <c r="I607" s="63">
        <f>250+241.94</f>
        <v>491.94</v>
      </c>
      <c r="J607" s="63">
        <f>1380+1335.49</f>
        <v>2715.49</v>
      </c>
      <c r="K607" s="63">
        <f>400+387.1</f>
        <v>787.1</v>
      </c>
      <c r="L607" s="63">
        <f t="shared" si="66"/>
        <v>8262.7499999999982</v>
      </c>
      <c r="M607" s="62" t="s">
        <v>95</v>
      </c>
      <c r="N607" s="114"/>
    </row>
    <row r="608" spans="1:14" ht="30" x14ac:dyDescent="0.25">
      <c r="A608" s="62">
        <v>598</v>
      </c>
      <c r="B608" s="61" t="s">
        <v>15</v>
      </c>
      <c r="C608" s="62" t="s">
        <v>621</v>
      </c>
      <c r="D608" s="62" t="s">
        <v>319</v>
      </c>
      <c r="E608" s="63">
        <v>73.59</v>
      </c>
      <c r="F608" s="62">
        <f t="shared" si="57"/>
        <v>57.999999999999986</v>
      </c>
      <c r="G608" s="63">
        <f>2060.52+2207.7</f>
        <v>4268.2199999999993</v>
      </c>
      <c r="H608" s="63"/>
      <c r="I608" s="63">
        <f>250+241.94</f>
        <v>491.94</v>
      </c>
      <c r="J608" s="63">
        <f>1380+1335.49</f>
        <v>2715.49</v>
      </c>
      <c r="K608" s="63">
        <f>400+387.1</f>
        <v>787.1</v>
      </c>
      <c r="L608" s="63">
        <f t="shared" si="66"/>
        <v>8262.7499999999982</v>
      </c>
      <c r="M608" s="62" t="s">
        <v>95</v>
      </c>
      <c r="N608" s="114"/>
    </row>
    <row r="609" spans="1:14" ht="30" x14ac:dyDescent="0.25">
      <c r="A609" s="62">
        <v>599</v>
      </c>
      <c r="B609" s="61" t="s">
        <v>15</v>
      </c>
      <c r="C609" s="62" t="s">
        <v>622</v>
      </c>
      <c r="D609" s="62" t="s">
        <v>319</v>
      </c>
      <c r="E609" s="63">
        <v>73.59</v>
      </c>
      <c r="F609" s="62">
        <f t="shared" si="57"/>
        <v>57.999999999999986</v>
      </c>
      <c r="G609" s="63">
        <f>2060.52+2207.7</f>
        <v>4268.2199999999993</v>
      </c>
      <c r="H609" s="63"/>
      <c r="I609" s="63">
        <f>250+241.94</f>
        <v>491.94</v>
      </c>
      <c r="J609" s="63">
        <f>1380+1335.49</f>
        <v>2715.49</v>
      </c>
      <c r="K609" s="63">
        <f>400+387.1</f>
        <v>787.1</v>
      </c>
      <c r="L609" s="63">
        <f t="shared" si="66"/>
        <v>8262.7499999999982</v>
      </c>
      <c r="M609" s="62" t="s">
        <v>95</v>
      </c>
      <c r="N609" s="114"/>
    </row>
    <row r="610" spans="1:14" ht="30" x14ac:dyDescent="0.25">
      <c r="A610" s="62">
        <v>600</v>
      </c>
      <c r="B610" s="61" t="s">
        <v>15</v>
      </c>
      <c r="C610" s="62" t="s">
        <v>623</v>
      </c>
      <c r="D610" s="62" t="s">
        <v>319</v>
      </c>
      <c r="E610" s="63">
        <v>73.59</v>
      </c>
      <c r="F610" s="62">
        <f t="shared" si="57"/>
        <v>57.999999999999986</v>
      </c>
      <c r="G610" s="63">
        <f>2060.52+2207.7</f>
        <v>4268.2199999999993</v>
      </c>
      <c r="H610" s="63"/>
      <c r="I610" s="63">
        <f>250+241.94</f>
        <v>491.94</v>
      </c>
      <c r="J610" s="63">
        <f>1380+1335.49</f>
        <v>2715.49</v>
      </c>
      <c r="K610" s="63">
        <f>400+387.1</f>
        <v>787.1</v>
      </c>
      <c r="L610" s="63">
        <f t="shared" si="66"/>
        <v>8262.7499999999982</v>
      </c>
      <c r="M610" s="62" t="s">
        <v>95</v>
      </c>
      <c r="N610" s="114"/>
    </row>
    <row r="611" spans="1:14" ht="30" x14ac:dyDescent="0.25">
      <c r="A611" s="62">
        <v>601</v>
      </c>
      <c r="B611" s="61" t="s">
        <v>15</v>
      </c>
      <c r="C611" s="62" t="s">
        <v>624</v>
      </c>
      <c r="D611" s="62" t="s">
        <v>319</v>
      </c>
      <c r="E611" s="63">
        <v>73.59</v>
      </c>
      <c r="F611" s="62">
        <f t="shared" si="57"/>
        <v>57.999999999999986</v>
      </c>
      <c r="G611" s="63">
        <f t="shared" ref="G611:G612" si="71">2060.52+2207.7</f>
        <v>4268.2199999999993</v>
      </c>
      <c r="H611" s="63"/>
      <c r="I611" s="63">
        <f t="shared" ref="I611:I612" si="72">250+241.94</f>
        <v>491.94</v>
      </c>
      <c r="J611" s="63">
        <f t="shared" ref="J611:J612" si="73">1380+1335.49</f>
        <v>2715.49</v>
      </c>
      <c r="K611" s="63">
        <f t="shared" ref="K611:K612" si="74">400+387.1</f>
        <v>787.1</v>
      </c>
      <c r="L611" s="63">
        <f t="shared" si="66"/>
        <v>8262.7499999999982</v>
      </c>
      <c r="M611" s="62" t="s">
        <v>95</v>
      </c>
      <c r="N611" s="114"/>
    </row>
    <row r="612" spans="1:14" ht="30" x14ac:dyDescent="0.25">
      <c r="A612" s="62">
        <v>602</v>
      </c>
      <c r="B612" s="61" t="s">
        <v>15</v>
      </c>
      <c r="C612" s="62" t="s">
        <v>625</v>
      </c>
      <c r="D612" s="62" t="s">
        <v>319</v>
      </c>
      <c r="E612" s="63">
        <v>73.59</v>
      </c>
      <c r="F612" s="62">
        <f t="shared" si="57"/>
        <v>57.999999999999986</v>
      </c>
      <c r="G612" s="63">
        <f t="shared" si="71"/>
        <v>4268.2199999999993</v>
      </c>
      <c r="H612" s="63">
        <f>50+48.39</f>
        <v>98.39</v>
      </c>
      <c r="I612" s="63">
        <f t="shared" si="72"/>
        <v>491.94</v>
      </c>
      <c r="J612" s="63">
        <f t="shared" si="73"/>
        <v>2715.49</v>
      </c>
      <c r="K612" s="63">
        <f t="shared" si="74"/>
        <v>787.1</v>
      </c>
      <c r="L612" s="63">
        <f t="shared" si="66"/>
        <v>8361.14</v>
      </c>
      <c r="M612" s="62" t="s">
        <v>95</v>
      </c>
      <c r="N612" s="114"/>
    </row>
    <row r="613" spans="1:14" ht="30" x14ac:dyDescent="0.25">
      <c r="A613" s="62">
        <v>603</v>
      </c>
      <c r="B613" s="61" t="s">
        <v>15</v>
      </c>
      <c r="C613" s="62" t="s">
        <v>626</v>
      </c>
      <c r="D613" s="62" t="s">
        <v>319</v>
      </c>
      <c r="E613" s="63">
        <v>73.59</v>
      </c>
      <c r="F613" s="62">
        <f t="shared" si="57"/>
        <v>57.999999999999986</v>
      </c>
      <c r="G613" s="63">
        <f>2060.52+2207.7</f>
        <v>4268.2199999999993</v>
      </c>
      <c r="H613" s="63"/>
      <c r="I613" s="63">
        <f>250+241.94</f>
        <v>491.94</v>
      </c>
      <c r="J613" s="63">
        <f>1150+1112.91</f>
        <v>2262.91</v>
      </c>
      <c r="K613" s="63">
        <f>400+387.1</f>
        <v>787.1</v>
      </c>
      <c r="L613" s="63">
        <f t="shared" si="66"/>
        <v>7810.1699999999992</v>
      </c>
      <c r="M613" s="62" t="s">
        <v>95</v>
      </c>
      <c r="N613" s="114"/>
    </row>
    <row r="614" spans="1:14" ht="30" x14ac:dyDescent="0.25">
      <c r="A614" s="62">
        <v>604</v>
      </c>
      <c r="B614" s="61" t="s">
        <v>15</v>
      </c>
      <c r="C614" s="62" t="s">
        <v>627</v>
      </c>
      <c r="D614" s="62" t="s">
        <v>319</v>
      </c>
      <c r="E614" s="63">
        <v>73.59</v>
      </c>
      <c r="F614" s="62">
        <f t="shared" si="57"/>
        <v>57.999999999999986</v>
      </c>
      <c r="G614" s="63">
        <f>2060.52+2207.7</f>
        <v>4268.2199999999993</v>
      </c>
      <c r="H614" s="63"/>
      <c r="I614" s="63">
        <f>250+241.94</f>
        <v>491.94</v>
      </c>
      <c r="J614" s="63">
        <f>1150+1112.91</f>
        <v>2262.91</v>
      </c>
      <c r="K614" s="63">
        <f>400+387.1</f>
        <v>787.1</v>
      </c>
      <c r="L614" s="63">
        <f t="shared" si="66"/>
        <v>7810.1699999999992</v>
      </c>
      <c r="M614" s="62" t="s">
        <v>95</v>
      </c>
      <c r="N614" s="114"/>
    </row>
    <row r="615" spans="1:14" ht="30" x14ac:dyDescent="0.25">
      <c r="A615" s="62">
        <v>605</v>
      </c>
      <c r="B615" s="61" t="s">
        <v>15</v>
      </c>
      <c r="C615" s="62" t="s">
        <v>628</v>
      </c>
      <c r="D615" s="62" t="s">
        <v>319</v>
      </c>
      <c r="E615" s="63">
        <v>73.59</v>
      </c>
      <c r="F615" s="62">
        <f t="shared" si="57"/>
        <v>57.999999999999986</v>
      </c>
      <c r="G615" s="63">
        <f t="shared" ref="G615:G645" si="75">2060.52+2207.7</f>
        <v>4268.2199999999993</v>
      </c>
      <c r="H615" s="63"/>
      <c r="I615" s="63">
        <f t="shared" ref="I615:I645" si="76">250+241.94</f>
        <v>491.94</v>
      </c>
      <c r="J615" s="63">
        <f t="shared" ref="J615:J645" si="77">1380+1335.49</f>
        <v>2715.49</v>
      </c>
      <c r="K615" s="63">
        <f t="shared" ref="K615:K645" si="78">400+387.1</f>
        <v>787.1</v>
      </c>
      <c r="L615" s="63">
        <f t="shared" si="66"/>
        <v>8262.7499999999982</v>
      </c>
      <c r="M615" s="62" t="s">
        <v>95</v>
      </c>
      <c r="N615" s="114"/>
    </row>
    <row r="616" spans="1:14" ht="30" x14ac:dyDescent="0.25">
      <c r="A616" s="62">
        <v>606</v>
      </c>
      <c r="B616" s="61" t="s">
        <v>15</v>
      </c>
      <c r="C616" s="62" t="s">
        <v>629</v>
      </c>
      <c r="D616" s="62" t="s">
        <v>319</v>
      </c>
      <c r="E616" s="63">
        <v>73.59</v>
      </c>
      <c r="F616" s="62">
        <f t="shared" si="57"/>
        <v>57.999999999999986</v>
      </c>
      <c r="G616" s="63">
        <f t="shared" si="75"/>
        <v>4268.2199999999993</v>
      </c>
      <c r="H616" s="63"/>
      <c r="I616" s="63">
        <f t="shared" si="76"/>
        <v>491.94</v>
      </c>
      <c r="J616" s="63">
        <f t="shared" si="77"/>
        <v>2715.49</v>
      </c>
      <c r="K616" s="63">
        <f t="shared" si="78"/>
        <v>787.1</v>
      </c>
      <c r="L616" s="63">
        <f t="shared" si="66"/>
        <v>8262.7499999999982</v>
      </c>
      <c r="M616" s="62" t="s">
        <v>95</v>
      </c>
      <c r="N616" s="114"/>
    </row>
    <row r="617" spans="1:14" ht="30" x14ac:dyDescent="0.25">
      <c r="A617" s="62">
        <v>607</v>
      </c>
      <c r="B617" s="61" t="s">
        <v>15</v>
      </c>
      <c r="C617" s="62" t="s">
        <v>630</v>
      </c>
      <c r="D617" s="62" t="s">
        <v>319</v>
      </c>
      <c r="E617" s="63">
        <v>73.59</v>
      </c>
      <c r="F617" s="62">
        <f t="shared" si="57"/>
        <v>57.999999999999986</v>
      </c>
      <c r="G617" s="63">
        <f t="shared" si="75"/>
        <v>4268.2199999999993</v>
      </c>
      <c r="H617" s="63"/>
      <c r="I617" s="63">
        <f t="shared" si="76"/>
        <v>491.94</v>
      </c>
      <c r="J617" s="63">
        <f t="shared" si="77"/>
        <v>2715.49</v>
      </c>
      <c r="K617" s="63">
        <f t="shared" si="78"/>
        <v>787.1</v>
      </c>
      <c r="L617" s="63">
        <f t="shared" si="66"/>
        <v>8262.7499999999982</v>
      </c>
      <c r="M617" s="62" t="s">
        <v>95</v>
      </c>
      <c r="N617" s="114"/>
    </row>
    <row r="618" spans="1:14" ht="30" x14ac:dyDescent="0.25">
      <c r="A618" s="62">
        <v>608</v>
      </c>
      <c r="B618" s="61" t="s">
        <v>15</v>
      </c>
      <c r="C618" s="62" t="s">
        <v>631</v>
      </c>
      <c r="D618" s="62" t="s">
        <v>319</v>
      </c>
      <c r="E618" s="63">
        <v>73.59</v>
      </c>
      <c r="F618" s="62">
        <f t="shared" si="57"/>
        <v>57.999999999999986</v>
      </c>
      <c r="G618" s="63">
        <f t="shared" si="75"/>
        <v>4268.2199999999993</v>
      </c>
      <c r="H618" s="63"/>
      <c r="I618" s="63">
        <f t="shared" si="76"/>
        <v>491.94</v>
      </c>
      <c r="J618" s="63">
        <f t="shared" si="77"/>
        <v>2715.49</v>
      </c>
      <c r="K618" s="63">
        <f t="shared" si="78"/>
        <v>787.1</v>
      </c>
      <c r="L618" s="63">
        <f t="shared" si="66"/>
        <v>8262.7499999999982</v>
      </c>
      <c r="M618" s="62" t="s">
        <v>95</v>
      </c>
      <c r="N618" s="114"/>
    </row>
    <row r="619" spans="1:14" ht="30" x14ac:dyDescent="0.25">
      <c r="A619" s="62">
        <v>609</v>
      </c>
      <c r="B619" s="61" t="s">
        <v>15</v>
      </c>
      <c r="C619" s="62" t="s">
        <v>632</v>
      </c>
      <c r="D619" s="62" t="s">
        <v>319</v>
      </c>
      <c r="E619" s="63">
        <v>73.59</v>
      </c>
      <c r="F619" s="62">
        <f t="shared" si="57"/>
        <v>57.999999999999986</v>
      </c>
      <c r="G619" s="63">
        <f t="shared" si="75"/>
        <v>4268.2199999999993</v>
      </c>
      <c r="H619" s="63"/>
      <c r="I619" s="63">
        <f t="shared" si="76"/>
        <v>491.94</v>
      </c>
      <c r="J619" s="63">
        <f t="shared" si="77"/>
        <v>2715.49</v>
      </c>
      <c r="K619" s="63">
        <f t="shared" si="78"/>
        <v>787.1</v>
      </c>
      <c r="L619" s="63">
        <f t="shared" si="66"/>
        <v>8262.7499999999982</v>
      </c>
      <c r="M619" s="62" t="s">
        <v>95</v>
      </c>
      <c r="N619" s="114"/>
    </row>
    <row r="620" spans="1:14" ht="30" x14ac:dyDescent="0.25">
      <c r="A620" s="62">
        <v>610</v>
      </c>
      <c r="B620" s="61" t="s">
        <v>15</v>
      </c>
      <c r="C620" s="62" t="s">
        <v>633</v>
      </c>
      <c r="D620" s="62" t="s">
        <v>319</v>
      </c>
      <c r="E620" s="63">
        <v>73.59</v>
      </c>
      <c r="F620" s="62">
        <f t="shared" si="57"/>
        <v>57.999999999999986</v>
      </c>
      <c r="G620" s="63">
        <f t="shared" si="75"/>
        <v>4268.2199999999993</v>
      </c>
      <c r="H620" s="63"/>
      <c r="I620" s="63">
        <f t="shared" si="76"/>
        <v>491.94</v>
      </c>
      <c r="J620" s="63">
        <f t="shared" si="77"/>
        <v>2715.49</v>
      </c>
      <c r="K620" s="63">
        <f t="shared" si="78"/>
        <v>787.1</v>
      </c>
      <c r="L620" s="63">
        <f t="shared" si="66"/>
        <v>8262.7499999999982</v>
      </c>
      <c r="M620" s="62" t="s">
        <v>95</v>
      </c>
      <c r="N620" s="114"/>
    </row>
    <row r="621" spans="1:14" ht="30" x14ac:dyDescent="0.25">
      <c r="A621" s="62">
        <v>611</v>
      </c>
      <c r="B621" s="61" t="s">
        <v>15</v>
      </c>
      <c r="C621" s="62" t="s">
        <v>634</v>
      </c>
      <c r="D621" s="62" t="s">
        <v>319</v>
      </c>
      <c r="E621" s="63">
        <v>73.59</v>
      </c>
      <c r="F621" s="62">
        <f t="shared" si="57"/>
        <v>57.999999999999986</v>
      </c>
      <c r="G621" s="63">
        <f t="shared" si="75"/>
        <v>4268.2199999999993</v>
      </c>
      <c r="H621" s="63"/>
      <c r="I621" s="63">
        <f t="shared" si="76"/>
        <v>491.94</v>
      </c>
      <c r="J621" s="63">
        <f t="shared" si="77"/>
        <v>2715.49</v>
      </c>
      <c r="K621" s="63">
        <f t="shared" si="78"/>
        <v>787.1</v>
      </c>
      <c r="L621" s="63">
        <f t="shared" si="66"/>
        <v>8262.7499999999982</v>
      </c>
      <c r="M621" s="62" t="s">
        <v>95</v>
      </c>
      <c r="N621" s="114"/>
    </row>
    <row r="622" spans="1:14" ht="30" x14ac:dyDescent="0.25">
      <c r="A622" s="62">
        <v>612</v>
      </c>
      <c r="B622" s="61" t="s">
        <v>15</v>
      </c>
      <c r="C622" s="62" t="s">
        <v>635</v>
      </c>
      <c r="D622" s="62" t="s">
        <v>319</v>
      </c>
      <c r="E622" s="63">
        <v>73.59</v>
      </c>
      <c r="F622" s="62">
        <f t="shared" si="57"/>
        <v>57.999999999999986</v>
      </c>
      <c r="G622" s="63">
        <f t="shared" si="75"/>
        <v>4268.2199999999993</v>
      </c>
      <c r="H622" s="63"/>
      <c r="I622" s="63">
        <f t="shared" si="76"/>
        <v>491.94</v>
      </c>
      <c r="J622" s="63">
        <f t="shared" si="77"/>
        <v>2715.49</v>
      </c>
      <c r="K622" s="63">
        <f t="shared" si="78"/>
        <v>787.1</v>
      </c>
      <c r="L622" s="63">
        <f t="shared" si="66"/>
        <v>8262.7499999999982</v>
      </c>
      <c r="M622" s="62" t="s">
        <v>95</v>
      </c>
      <c r="N622" s="114"/>
    </row>
    <row r="623" spans="1:14" ht="30" x14ac:dyDescent="0.25">
      <c r="A623" s="62">
        <v>613</v>
      </c>
      <c r="B623" s="61" t="s">
        <v>15</v>
      </c>
      <c r="C623" s="62" t="s">
        <v>636</v>
      </c>
      <c r="D623" s="62" t="s">
        <v>319</v>
      </c>
      <c r="E623" s="63">
        <v>73.59</v>
      </c>
      <c r="F623" s="62">
        <f t="shared" si="57"/>
        <v>57.999999999999986</v>
      </c>
      <c r="G623" s="63">
        <f>2060.52+2207.7</f>
        <v>4268.2199999999993</v>
      </c>
      <c r="H623" s="63"/>
      <c r="I623" s="63">
        <f>250+241.94</f>
        <v>491.94</v>
      </c>
      <c r="J623" s="63">
        <f>1150+1112.91</f>
        <v>2262.91</v>
      </c>
      <c r="K623" s="63">
        <f>400+387.1</f>
        <v>787.1</v>
      </c>
      <c r="L623" s="63">
        <f t="shared" si="66"/>
        <v>7810.1699999999992</v>
      </c>
      <c r="M623" s="62" t="s">
        <v>95</v>
      </c>
      <c r="N623" s="114"/>
    </row>
    <row r="624" spans="1:14" ht="30" x14ac:dyDescent="0.25">
      <c r="A624" s="62">
        <v>614</v>
      </c>
      <c r="B624" s="61" t="s">
        <v>15</v>
      </c>
      <c r="C624" s="62" t="s">
        <v>637</v>
      </c>
      <c r="D624" s="62" t="s">
        <v>319</v>
      </c>
      <c r="E624" s="63">
        <v>73.59</v>
      </c>
      <c r="F624" s="62">
        <f t="shared" si="57"/>
        <v>57.999999999999986</v>
      </c>
      <c r="G624" s="63">
        <f t="shared" si="75"/>
        <v>4268.2199999999993</v>
      </c>
      <c r="H624" s="63"/>
      <c r="I624" s="63">
        <f t="shared" si="76"/>
        <v>491.94</v>
      </c>
      <c r="J624" s="63">
        <f t="shared" si="77"/>
        <v>2715.49</v>
      </c>
      <c r="K624" s="63">
        <f t="shared" si="78"/>
        <v>787.1</v>
      </c>
      <c r="L624" s="63">
        <f t="shared" si="66"/>
        <v>8262.7499999999982</v>
      </c>
      <c r="M624" s="62" t="s">
        <v>95</v>
      </c>
      <c r="N624" s="114"/>
    </row>
    <row r="625" spans="1:14" ht="30" x14ac:dyDescent="0.25">
      <c r="A625" s="62">
        <v>615</v>
      </c>
      <c r="B625" s="61" t="s">
        <v>15</v>
      </c>
      <c r="C625" s="62" t="s">
        <v>638</v>
      </c>
      <c r="D625" s="62" t="s">
        <v>319</v>
      </c>
      <c r="E625" s="63">
        <v>73.59</v>
      </c>
      <c r="F625" s="62">
        <f t="shared" si="57"/>
        <v>57.999999999999986</v>
      </c>
      <c r="G625" s="63">
        <f t="shared" si="75"/>
        <v>4268.2199999999993</v>
      </c>
      <c r="H625" s="63"/>
      <c r="I625" s="63">
        <f t="shared" si="76"/>
        <v>491.94</v>
      </c>
      <c r="J625" s="63">
        <f t="shared" si="77"/>
        <v>2715.49</v>
      </c>
      <c r="K625" s="63">
        <f t="shared" si="78"/>
        <v>787.1</v>
      </c>
      <c r="L625" s="63">
        <f t="shared" si="66"/>
        <v>8262.7499999999982</v>
      </c>
      <c r="M625" s="62" t="s">
        <v>95</v>
      </c>
      <c r="N625" s="114"/>
    </row>
    <row r="626" spans="1:14" ht="30" x14ac:dyDescent="0.25">
      <c r="A626" s="62">
        <v>616</v>
      </c>
      <c r="B626" s="61" t="s">
        <v>15</v>
      </c>
      <c r="C626" s="62" t="s">
        <v>639</v>
      </c>
      <c r="D626" s="62" t="s">
        <v>319</v>
      </c>
      <c r="E626" s="63">
        <v>73.59</v>
      </c>
      <c r="F626" s="62">
        <f t="shared" si="57"/>
        <v>57.999999999999986</v>
      </c>
      <c r="G626" s="63">
        <f t="shared" si="75"/>
        <v>4268.2199999999993</v>
      </c>
      <c r="H626" s="63"/>
      <c r="I626" s="63">
        <f t="shared" si="76"/>
        <v>491.94</v>
      </c>
      <c r="J626" s="63">
        <f t="shared" si="77"/>
        <v>2715.49</v>
      </c>
      <c r="K626" s="63">
        <f t="shared" si="78"/>
        <v>787.1</v>
      </c>
      <c r="L626" s="63">
        <f t="shared" si="66"/>
        <v>8262.7499999999982</v>
      </c>
      <c r="M626" s="62" t="s">
        <v>95</v>
      </c>
      <c r="N626" s="114"/>
    </row>
    <row r="627" spans="1:14" ht="30" x14ac:dyDescent="0.25">
      <c r="A627" s="62">
        <v>617</v>
      </c>
      <c r="B627" s="61" t="s">
        <v>15</v>
      </c>
      <c r="C627" s="62" t="s">
        <v>640</v>
      </c>
      <c r="D627" s="62" t="s">
        <v>319</v>
      </c>
      <c r="E627" s="63">
        <v>73.59</v>
      </c>
      <c r="F627" s="62">
        <f t="shared" si="57"/>
        <v>57.999999999999986</v>
      </c>
      <c r="G627" s="63">
        <f t="shared" si="75"/>
        <v>4268.2199999999993</v>
      </c>
      <c r="H627" s="63"/>
      <c r="I627" s="63">
        <f t="shared" si="76"/>
        <v>491.94</v>
      </c>
      <c r="J627" s="63">
        <f t="shared" si="77"/>
        <v>2715.49</v>
      </c>
      <c r="K627" s="63">
        <f t="shared" si="78"/>
        <v>787.1</v>
      </c>
      <c r="L627" s="63">
        <f t="shared" si="66"/>
        <v>8262.7499999999982</v>
      </c>
      <c r="M627" s="62" t="s">
        <v>95</v>
      </c>
      <c r="N627" s="114"/>
    </row>
    <row r="628" spans="1:14" ht="30" x14ac:dyDescent="0.25">
      <c r="A628" s="62">
        <v>618</v>
      </c>
      <c r="B628" s="61" t="s">
        <v>15</v>
      </c>
      <c r="C628" s="62" t="s">
        <v>641</v>
      </c>
      <c r="D628" s="62" t="s">
        <v>319</v>
      </c>
      <c r="E628" s="63">
        <v>73.59</v>
      </c>
      <c r="F628" s="62">
        <f t="shared" si="57"/>
        <v>57.999999999999986</v>
      </c>
      <c r="G628" s="63">
        <f t="shared" si="75"/>
        <v>4268.2199999999993</v>
      </c>
      <c r="H628" s="63"/>
      <c r="I628" s="63">
        <f t="shared" si="76"/>
        <v>491.94</v>
      </c>
      <c r="J628" s="63">
        <f t="shared" si="77"/>
        <v>2715.49</v>
      </c>
      <c r="K628" s="63">
        <f t="shared" si="78"/>
        <v>787.1</v>
      </c>
      <c r="L628" s="63">
        <f t="shared" si="66"/>
        <v>8262.7499999999982</v>
      </c>
      <c r="M628" s="62" t="s">
        <v>95</v>
      </c>
      <c r="N628" s="114"/>
    </row>
    <row r="629" spans="1:14" ht="30" x14ac:dyDescent="0.25">
      <c r="A629" s="62">
        <v>619</v>
      </c>
      <c r="B629" s="61" t="s">
        <v>15</v>
      </c>
      <c r="C629" s="62" t="s">
        <v>642</v>
      </c>
      <c r="D629" s="62" t="s">
        <v>319</v>
      </c>
      <c r="E629" s="63">
        <v>73.59</v>
      </c>
      <c r="F629" s="62">
        <f t="shared" si="57"/>
        <v>57.999999999999986</v>
      </c>
      <c r="G629" s="63">
        <f t="shared" si="75"/>
        <v>4268.2199999999993</v>
      </c>
      <c r="H629" s="63"/>
      <c r="I629" s="63">
        <f t="shared" si="76"/>
        <v>491.94</v>
      </c>
      <c r="J629" s="63">
        <f t="shared" si="77"/>
        <v>2715.49</v>
      </c>
      <c r="K629" s="63">
        <f t="shared" si="78"/>
        <v>787.1</v>
      </c>
      <c r="L629" s="63">
        <f t="shared" si="66"/>
        <v>8262.7499999999982</v>
      </c>
      <c r="M629" s="62" t="s">
        <v>95</v>
      </c>
      <c r="N629" s="114"/>
    </row>
    <row r="630" spans="1:14" ht="30" x14ac:dyDescent="0.25">
      <c r="A630" s="62">
        <v>620</v>
      </c>
      <c r="B630" s="61" t="s">
        <v>15</v>
      </c>
      <c r="C630" s="62" t="s">
        <v>643</v>
      </c>
      <c r="D630" s="62" t="s">
        <v>319</v>
      </c>
      <c r="E630" s="63">
        <v>73.59</v>
      </c>
      <c r="F630" s="62">
        <f t="shared" si="57"/>
        <v>57.999999999999986</v>
      </c>
      <c r="G630" s="63">
        <f t="shared" si="75"/>
        <v>4268.2199999999993</v>
      </c>
      <c r="H630" s="63"/>
      <c r="I630" s="63">
        <f t="shared" si="76"/>
        <v>491.94</v>
      </c>
      <c r="J630" s="63">
        <f t="shared" si="77"/>
        <v>2715.49</v>
      </c>
      <c r="K630" s="63">
        <f t="shared" si="78"/>
        <v>787.1</v>
      </c>
      <c r="L630" s="63">
        <f t="shared" si="66"/>
        <v>8262.7499999999982</v>
      </c>
      <c r="M630" s="62" t="s">
        <v>95</v>
      </c>
      <c r="N630" s="114"/>
    </row>
    <row r="631" spans="1:14" ht="30" x14ac:dyDescent="0.25">
      <c r="A631" s="62">
        <v>621</v>
      </c>
      <c r="B631" s="61" t="s">
        <v>15</v>
      </c>
      <c r="C631" s="62" t="s">
        <v>644</v>
      </c>
      <c r="D631" s="62" t="s">
        <v>319</v>
      </c>
      <c r="E631" s="63">
        <v>73.59</v>
      </c>
      <c r="F631" s="62">
        <f t="shared" si="57"/>
        <v>57.999999999999986</v>
      </c>
      <c r="G631" s="63">
        <f t="shared" si="75"/>
        <v>4268.2199999999993</v>
      </c>
      <c r="H631" s="63"/>
      <c r="I631" s="63">
        <f t="shared" si="76"/>
        <v>491.94</v>
      </c>
      <c r="J631" s="63">
        <f t="shared" si="77"/>
        <v>2715.49</v>
      </c>
      <c r="K631" s="63">
        <f t="shared" si="78"/>
        <v>787.1</v>
      </c>
      <c r="L631" s="63">
        <f t="shared" si="66"/>
        <v>8262.7499999999982</v>
      </c>
      <c r="M631" s="62" t="s">
        <v>95</v>
      </c>
      <c r="N631" s="114"/>
    </row>
    <row r="632" spans="1:14" ht="30" x14ac:dyDescent="0.25">
      <c r="A632" s="62">
        <v>622</v>
      </c>
      <c r="B632" s="61" t="s">
        <v>15</v>
      </c>
      <c r="C632" s="62" t="s">
        <v>645</v>
      </c>
      <c r="D632" s="62" t="s">
        <v>319</v>
      </c>
      <c r="E632" s="63">
        <v>73.59</v>
      </c>
      <c r="F632" s="62">
        <f t="shared" si="57"/>
        <v>57.999999999999986</v>
      </c>
      <c r="G632" s="63">
        <f t="shared" si="75"/>
        <v>4268.2199999999993</v>
      </c>
      <c r="H632" s="63"/>
      <c r="I632" s="63">
        <f t="shared" si="76"/>
        <v>491.94</v>
      </c>
      <c r="J632" s="63">
        <f t="shared" si="77"/>
        <v>2715.49</v>
      </c>
      <c r="K632" s="63">
        <f t="shared" si="78"/>
        <v>787.1</v>
      </c>
      <c r="L632" s="63">
        <f t="shared" si="66"/>
        <v>8262.7499999999982</v>
      </c>
      <c r="M632" s="62" t="s">
        <v>95</v>
      </c>
      <c r="N632" s="114"/>
    </row>
    <row r="633" spans="1:14" ht="30" x14ac:dyDescent="0.25">
      <c r="A633" s="62">
        <v>623</v>
      </c>
      <c r="B633" s="61" t="s">
        <v>15</v>
      </c>
      <c r="C633" s="62" t="s">
        <v>646</v>
      </c>
      <c r="D633" s="62" t="s">
        <v>319</v>
      </c>
      <c r="E633" s="63">
        <v>73.59</v>
      </c>
      <c r="F633" s="62">
        <f t="shared" si="57"/>
        <v>57.999999999999986</v>
      </c>
      <c r="G633" s="63">
        <f t="shared" si="75"/>
        <v>4268.2199999999993</v>
      </c>
      <c r="H633" s="63"/>
      <c r="I633" s="63">
        <f t="shared" si="76"/>
        <v>491.94</v>
      </c>
      <c r="J633" s="63">
        <f t="shared" si="77"/>
        <v>2715.49</v>
      </c>
      <c r="K633" s="63">
        <f t="shared" si="78"/>
        <v>787.1</v>
      </c>
      <c r="L633" s="63">
        <f t="shared" si="66"/>
        <v>8262.7499999999982</v>
      </c>
      <c r="M633" s="62" t="s">
        <v>95</v>
      </c>
      <c r="N633" s="114"/>
    </row>
    <row r="634" spans="1:14" ht="30" x14ac:dyDescent="0.25">
      <c r="A634" s="62">
        <v>624</v>
      </c>
      <c r="B634" s="61" t="s">
        <v>15</v>
      </c>
      <c r="C634" s="62" t="s">
        <v>647</v>
      </c>
      <c r="D634" s="62" t="s">
        <v>319</v>
      </c>
      <c r="E634" s="63">
        <v>73.59</v>
      </c>
      <c r="F634" s="62">
        <f t="shared" si="57"/>
        <v>57.999999999999986</v>
      </c>
      <c r="G634" s="63">
        <f t="shared" si="75"/>
        <v>4268.2199999999993</v>
      </c>
      <c r="H634" s="63"/>
      <c r="I634" s="63">
        <f t="shared" si="76"/>
        <v>491.94</v>
      </c>
      <c r="J634" s="63">
        <f t="shared" si="77"/>
        <v>2715.49</v>
      </c>
      <c r="K634" s="63">
        <f t="shared" si="78"/>
        <v>787.1</v>
      </c>
      <c r="L634" s="63">
        <f t="shared" si="66"/>
        <v>8262.7499999999982</v>
      </c>
      <c r="M634" s="62" t="s">
        <v>95</v>
      </c>
      <c r="N634" s="114"/>
    </row>
    <row r="635" spans="1:14" ht="30" x14ac:dyDescent="0.25">
      <c r="A635" s="62">
        <v>625</v>
      </c>
      <c r="B635" s="61" t="s">
        <v>15</v>
      </c>
      <c r="C635" s="62" t="s">
        <v>648</v>
      </c>
      <c r="D635" s="62" t="s">
        <v>319</v>
      </c>
      <c r="E635" s="63">
        <v>73.59</v>
      </c>
      <c r="F635" s="62">
        <f t="shared" si="57"/>
        <v>57.999999999999986</v>
      </c>
      <c r="G635" s="63">
        <f t="shared" si="75"/>
        <v>4268.2199999999993</v>
      </c>
      <c r="H635" s="63"/>
      <c r="I635" s="63">
        <f t="shared" si="76"/>
        <v>491.94</v>
      </c>
      <c r="J635" s="63">
        <f t="shared" si="77"/>
        <v>2715.49</v>
      </c>
      <c r="K635" s="63">
        <f t="shared" si="78"/>
        <v>787.1</v>
      </c>
      <c r="L635" s="63">
        <f t="shared" si="66"/>
        <v>8262.7499999999982</v>
      </c>
      <c r="M635" s="62" t="s">
        <v>95</v>
      </c>
      <c r="N635" s="114"/>
    </row>
    <row r="636" spans="1:14" ht="30" x14ac:dyDescent="0.25">
      <c r="A636" s="62">
        <v>626</v>
      </c>
      <c r="B636" s="61" t="s">
        <v>15</v>
      </c>
      <c r="C636" s="62" t="s">
        <v>649</v>
      </c>
      <c r="D636" s="62" t="s">
        <v>319</v>
      </c>
      <c r="E636" s="63">
        <v>73.59</v>
      </c>
      <c r="F636" s="62">
        <f t="shared" si="57"/>
        <v>57.999999999999986</v>
      </c>
      <c r="G636" s="63">
        <f t="shared" si="75"/>
        <v>4268.2199999999993</v>
      </c>
      <c r="H636" s="63"/>
      <c r="I636" s="63">
        <f t="shared" si="76"/>
        <v>491.94</v>
      </c>
      <c r="J636" s="63">
        <f t="shared" si="77"/>
        <v>2715.49</v>
      </c>
      <c r="K636" s="63">
        <f t="shared" si="78"/>
        <v>787.1</v>
      </c>
      <c r="L636" s="63">
        <f t="shared" si="66"/>
        <v>8262.7499999999982</v>
      </c>
      <c r="M636" s="62" t="s">
        <v>95</v>
      </c>
      <c r="N636" s="114"/>
    </row>
    <row r="637" spans="1:14" ht="30" x14ac:dyDescent="0.25">
      <c r="A637" s="62">
        <v>627</v>
      </c>
      <c r="B637" s="61" t="s">
        <v>15</v>
      </c>
      <c r="C637" s="62" t="s">
        <v>650</v>
      </c>
      <c r="D637" s="62" t="s">
        <v>319</v>
      </c>
      <c r="E637" s="63">
        <v>73.59</v>
      </c>
      <c r="F637" s="62">
        <f t="shared" si="57"/>
        <v>57.999999999999986</v>
      </c>
      <c r="G637" s="63">
        <f>2060.52+2207.7</f>
        <v>4268.2199999999993</v>
      </c>
      <c r="H637" s="63"/>
      <c r="I637" s="63">
        <f>250+241.94</f>
        <v>491.94</v>
      </c>
      <c r="J637" s="63">
        <f>1150+1112.91</f>
        <v>2262.91</v>
      </c>
      <c r="K637" s="63">
        <f>400+387.1</f>
        <v>787.1</v>
      </c>
      <c r="L637" s="63">
        <f t="shared" si="66"/>
        <v>7810.1699999999992</v>
      </c>
      <c r="M637" s="62" t="s">
        <v>95</v>
      </c>
      <c r="N637" s="114"/>
    </row>
    <row r="638" spans="1:14" ht="30" x14ac:dyDescent="0.25">
      <c r="A638" s="62">
        <v>628</v>
      </c>
      <c r="B638" s="61" t="s">
        <v>15</v>
      </c>
      <c r="C638" s="62" t="s">
        <v>651</v>
      </c>
      <c r="D638" s="62" t="s">
        <v>319</v>
      </c>
      <c r="E638" s="63">
        <v>73.59</v>
      </c>
      <c r="F638" s="62">
        <f t="shared" si="57"/>
        <v>57.999999999999986</v>
      </c>
      <c r="G638" s="63">
        <f t="shared" si="75"/>
        <v>4268.2199999999993</v>
      </c>
      <c r="H638" s="63"/>
      <c r="I638" s="63">
        <f t="shared" si="76"/>
        <v>491.94</v>
      </c>
      <c r="J638" s="63">
        <f t="shared" si="77"/>
        <v>2715.49</v>
      </c>
      <c r="K638" s="63">
        <f t="shared" si="78"/>
        <v>787.1</v>
      </c>
      <c r="L638" s="63">
        <f t="shared" si="66"/>
        <v>8262.7499999999982</v>
      </c>
      <c r="M638" s="62" t="s">
        <v>95</v>
      </c>
      <c r="N638" s="114"/>
    </row>
    <row r="639" spans="1:14" ht="30" x14ac:dyDescent="0.25">
      <c r="A639" s="62">
        <v>629</v>
      </c>
      <c r="B639" s="61" t="s">
        <v>15</v>
      </c>
      <c r="C639" s="62" t="s">
        <v>652</v>
      </c>
      <c r="D639" s="62" t="s">
        <v>319</v>
      </c>
      <c r="E639" s="63">
        <v>73.59</v>
      </c>
      <c r="F639" s="62">
        <f t="shared" si="57"/>
        <v>57.999999999999986</v>
      </c>
      <c r="G639" s="63">
        <f t="shared" si="75"/>
        <v>4268.2199999999993</v>
      </c>
      <c r="H639" s="63"/>
      <c r="I639" s="63">
        <f t="shared" si="76"/>
        <v>491.94</v>
      </c>
      <c r="J639" s="63">
        <f t="shared" si="77"/>
        <v>2715.49</v>
      </c>
      <c r="K639" s="63">
        <f t="shared" si="78"/>
        <v>787.1</v>
      </c>
      <c r="L639" s="63">
        <f t="shared" si="66"/>
        <v>8262.7499999999982</v>
      </c>
      <c r="M639" s="62" t="s">
        <v>95</v>
      </c>
      <c r="N639" s="114"/>
    </row>
    <row r="640" spans="1:14" ht="30" x14ac:dyDescent="0.25">
      <c r="A640" s="62">
        <v>630</v>
      </c>
      <c r="B640" s="61" t="s">
        <v>15</v>
      </c>
      <c r="C640" s="62" t="s">
        <v>653</v>
      </c>
      <c r="D640" s="62" t="s">
        <v>319</v>
      </c>
      <c r="E640" s="63">
        <v>73.59</v>
      </c>
      <c r="F640" s="62">
        <f t="shared" si="57"/>
        <v>57.999999999999986</v>
      </c>
      <c r="G640" s="63">
        <f t="shared" si="75"/>
        <v>4268.2199999999993</v>
      </c>
      <c r="H640" s="63"/>
      <c r="I640" s="63">
        <f t="shared" si="76"/>
        <v>491.94</v>
      </c>
      <c r="J640" s="63">
        <f t="shared" si="77"/>
        <v>2715.49</v>
      </c>
      <c r="K640" s="63">
        <f t="shared" si="78"/>
        <v>787.1</v>
      </c>
      <c r="L640" s="63">
        <f t="shared" si="66"/>
        <v>8262.7499999999982</v>
      </c>
      <c r="M640" s="62" t="s">
        <v>95</v>
      </c>
      <c r="N640" s="114"/>
    </row>
    <row r="641" spans="1:14" ht="30" x14ac:dyDescent="0.25">
      <c r="A641" s="62">
        <v>631</v>
      </c>
      <c r="B641" s="61" t="s">
        <v>15</v>
      </c>
      <c r="C641" s="62" t="s">
        <v>654</v>
      </c>
      <c r="D641" s="62" t="s">
        <v>319</v>
      </c>
      <c r="E641" s="63">
        <v>73.59</v>
      </c>
      <c r="F641" s="62">
        <f t="shared" si="57"/>
        <v>57.999999999999986</v>
      </c>
      <c r="G641" s="63">
        <f t="shared" si="75"/>
        <v>4268.2199999999993</v>
      </c>
      <c r="H641" s="63"/>
      <c r="I641" s="63">
        <f t="shared" si="76"/>
        <v>491.94</v>
      </c>
      <c r="J641" s="63">
        <f t="shared" si="77"/>
        <v>2715.49</v>
      </c>
      <c r="K641" s="63">
        <f t="shared" si="78"/>
        <v>787.1</v>
      </c>
      <c r="L641" s="63">
        <f t="shared" si="66"/>
        <v>8262.7499999999982</v>
      </c>
      <c r="M641" s="62" t="s">
        <v>95</v>
      </c>
      <c r="N641" s="114"/>
    </row>
    <row r="642" spans="1:14" ht="30" x14ac:dyDescent="0.25">
      <c r="A642" s="62">
        <v>632</v>
      </c>
      <c r="B642" s="61" t="s">
        <v>15</v>
      </c>
      <c r="C642" s="62" t="s">
        <v>655</v>
      </c>
      <c r="D642" s="62" t="s">
        <v>319</v>
      </c>
      <c r="E642" s="63">
        <v>73.59</v>
      </c>
      <c r="F642" s="62">
        <f t="shared" si="57"/>
        <v>57.999999999999986</v>
      </c>
      <c r="G642" s="63">
        <f t="shared" si="75"/>
        <v>4268.2199999999993</v>
      </c>
      <c r="H642" s="63"/>
      <c r="I642" s="63">
        <f t="shared" si="76"/>
        <v>491.94</v>
      </c>
      <c r="J642" s="63">
        <f t="shared" si="77"/>
        <v>2715.49</v>
      </c>
      <c r="K642" s="63">
        <f t="shared" si="78"/>
        <v>787.1</v>
      </c>
      <c r="L642" s="63">
        <f t="shared" si="66"/>
        <v>8262.7499999999982</v>
      </c>
      <c r="M642" s="62" t="s">
        <v>95</v>
      </c>
      <c r="N642" s="114"/>
    </row>
    <row r="643" spans="1:14" ht="30" x14ac:dyDescent="0.25">
      <c r="A643" s="62">
        <v>633</v>
      </c>
      <c r="B643" s="61" t="s">
        <v>15</v>
      </c>
      <c r="C643" s="62" t="s">
        <v>656</v>
      </c>
      <c r="D643" s="62" t="s">
        <v>319</v>
      </c>
      <c r="E643" s="63">
        <v>73.59</v>
      </c>
      <c r="F643" s="62">
        <f t="shared" si="57"/>
        <v>57.999999999999986</v>
      </c>
      <c r="G643" s="63">
        <f t="shared" si="75"/>
        <v>4268.2199999999993</v>
      </c>
      <c r="H643" s="63"/>
      <c r="I643" s="63">
        <f t="shared" si="76"/>
        <v>491.94</v>
      </c>
      <c r="J643" s="63">
        <f t="shared" si="77"/>
        <v>2715.49</v>
      </c>
      <c r="K643" s="63">
        <f t="shared" si="78"/>
        <v>787.1</v>
      </c>
      <c r="L643" s="63">
        <f t="shared" si="66"/>
        <v>8262.7499999999982</v>
      </c>
      <c r="M643" s="62" t="s">
        <v>95</v>
      </c>
      <c r="N643" s="114"/>
    </row>
    <row r="644" spans="1:14" ht="30" x14ac:dyDescent="0.25">
      <c r="A644" s="62">
        <v>634</v>
      </c>
      <c r="B644" s="61" t="s">
        <v>15</v>
      </c>
      <c r="C644" s="62" t="s">
        <v>657</v>
      </c>
      <c r="D644" s="62" t="s">
        <v>319</v>
      </c>
      <c r="E644" s="63">
        <v>73.59</v>
      </c>
      <c r="F644" s="62">
        <f t="shared" si="57"/>
        <v>57.999999999999986</v>
      </c>
      <c r="G644" s="63">
        <f>2060.52+2207.7</f>
        <v>4268.2199999999993</v>
      </c>
      <c r="H644" s="63"/>
      <c r="I644" s="63">
        <f>250+241.94</f>
        <v>491.94</v>
      </c>
      <c r="J644" s="63">
        <f>1150+1112.91</f>
        <v>2262.91</v>
      </c>
      <c r="K644" s="63">
        <f>400+387.1</f>
        <v>787.1</v>
      </c>
      <c r="L644" s="63">
        <f t="shared" si="66"/>
        <v>7810.1699999999992</v>
      </c>
      <c r="M644" s="62" t="s">
        <v>95</v>
      </c>
      <c r="N644" s="114"/>
    </row>
    <row r="645" spans="1:14" ht="30" x14ac:dyDescent="0.25">
      <c r="A645" s="62">
        <v>635</v>
      </c>
      <c r="B645" s="61" t="s">
        <v>15</v>
      </c>
      <c r="C645" s="62" t="s">
        <v>658</v>
      </c>
      <c r="D645" s="62" t="s">
        <v>319</v>
      </c>
      <c r="E645" s="63">
        <v>73.59</v>
      </c>
      <c r="F645" s="62">
        <f t="shared" si="57"/>
        <v>57.999999999999986</v>
      </c>
      <c r="G645" s="63">
        <f t="shared" si="75"/>
        <v>4268.2199999999993</v>
      </c>
      <c r="H645" s="63"/>
      <c r="I645" s="63">
        <f t="shared" si="76"/>
        <v>491.94</v>
      </c>
      <c r="J645" s="63">
        <f t="shared" si="77"/>
        <v>2715.49</v>
      </c>
      <c r="K645" s="63">
        <f t="shared" si="78"/>
        <v>787.1</v>
      </c>
      <c r="L645" s="63">
        <f t="shared" si="66"/>
        <v>8262.7499999999982</v>
      </c>
      <c r="M645" s="62" t="s">
        <v>95</v>
      </c>
      <c r="N645" s="114"/>
    </row>
    <row r="646" spans="1:14" x14ac:dyDescent="0.25">
      <c r="A646" s="62">
        <v>636</v>
      </c>
      <c r="B646" s="61" t="s">
        <v>15</v>
      </c>
      <c r="C646" s="62" t="s">
        <v>659</v>
      </c>
      <c r="D646" s="62" t="s">
        <v>17</v>
      </c>
      <c r="E646" s="63">
        <v>71.400000000000006</v>
      </c>
      <c r="F646" s="62">
        <f t="shared" si="57"/>
        <v>28</v>
      </c>
      <c r="G646" s="63">
        <v>1999.2</v>
      </c>
      <c r="H646" s="63">
        <v>35</v>
      </c>
      <c r="I646" s="63">
        <v>250</v>
      </c>
      <c r="J646" s="63">
        <v>1380</v>
      </c>
      <c r="K646" s="63">
        <v>400</v>
      </c>
      <c r="L646" s="63">
        <f t="shared" ref="L646:L695" si="79">SUM(G646:K646)</f>
        <v>4064.2</v>
      </c>
      <c r="M646" s="64"/>
      <c r="N646" s="114"/>
    </row>
    <row r="647" spans="1:14" ht="30" x14ac:dyDescent="0.25">
      <c r="A647" s="62">
        <v>637</v>
      </c>
      <c r="B647" s="61" t="s">
        <v>15</v>
      </c>
      <c r="C647" s="62" t="s">
        <v>660</v>
      </c>
      <c r="D647" s="62" t="s">
        <v>17</v>
      </c>
      <c r="E647" s="63">
        <v>71.400000000000006</v>
      </c>
      <c r="F647" s="62">
        <f t="shared" si="57"/>
        <v>28</v>
      </c>
      <c r="G647" s="63">
        <v>1999.2</v>
      </c>
      <c r="H647" s="63">
        <v>35</v>
      </c>
      <c r="I647" s="63">
        <v>250</v>
      </c>
      <c r="J647" s="63">
        <v>1380</v>
      </c>
      <c r="K647" s="63">
        <v>400</v>
      </c>
      <c r="L647" s="63">
        <f t="shared" si="79"/>
        <v>4064.2</v>
      </c>
      <c r="M647" s="64"/>
      <c r="N647" s="114"/>
    </row>
    <row r="648" spans="1:14" x14ac:dyDescent="0.25">
      <c r="A648" s="62">
        <v>638</v>
      </c>
      <c r="B648" s="61" t="s">
        <v>15</v>
      </c>
      <c r="C648" s="62" t="s">
        <v>661</v>
      </c>
      <c r="D648" s="62" t="s">
        <v>17</v>
      </c>
      <c r="E648" s="63">
        <v>71.400000000000006</v>
      </c>
      <c r="F648" s="62">
        <f t="shared" si="57"/>
        <v>28</v>
      </c>
      <c r="G648" s="63">
        <v>1999.2</v>
      </c>
      <c r="H648" s="63">
        <v>35</v>
      </c>
      <c r="I648" s="63">
        <v>250</v>
      </c>
      <c r="J648" s="63">
        <v>1380</v>
      </c>
      <c r="K648" s="63">
        <v>400</v>
      </c>
      <c r="L648" s="63">
        <f t="shared" si="79"/>
        <v>4064.2</v>
      </c>
      <c r="M648" s="64"/>
      <c r="N648" s="114"/>
    </row>
    <row r="649" spans="1:14" x14ac:dyDescent="0.25">
      <c r="A649" s="62">
        <v>639</v>
      </c>
      <c r="B649" s="61" t="s">
        <v>15</v>
      </c>
      <c r="C649" s="62" t="s">
        <v>662</v>
      </c>
      <c r="D649" s="62" t="s">
        <v>17</v>
      </c>
      <c r="E649" s="63">
        <v>71.400000000000006</v>
      </c>
      <c r="F649" s="62">
        <f t="shared" si="57"/>
        <v>28</v>
      </c>
      <c r="G649" s="63">
        <v>1999.2</v>
      </c>
      <c r="H649" s="63"/>
      <c r="I649" s="63">
        <v>250</v>
      </c>
      <c r="J649" s="63">
        <v>1380</v>
      </c>
      <c r="K649" s="63">
        <v>400</v>
      </c>
      <c r="L649" s="63">
        <f t="shared" si="79"/>
        <v>4029.2</v>
      </c>
      <c r="M649" s="64"/>
      <c r="N649" s="114"/>
    </row>
    <row r="650" spans="1:14" x14ac:dyDescent="0.25">
      <c r="A650" s="62">
        <v>640</v>
      </c>
      <c r="B650" s="61" t="s">
        <v>15</v>
      </c>
      <c r="C650" s="62" t="s">
        <v>663</v>
      </c>
      <c r="D650" s="62" t="s">
        <v>319</v>
      </c>
      <c r="E650" s="63">
        <v>73.59</v>
      </c>
      <c r="F650" s="62">
        <f t="shared" si="57"/>
        <v>28</v>
      </c>
      <c r="G650" s="63">
        <v>2060.52</v>
      </c>
      <c r="H650" s="63">
        <v>35</v>
      </c>
      <c r="I650" s="63">
        <v>250</v>
      </c>
      <c r="J650" s="63">
        <v>1380</v>
      </c>
      <c r="K650" s="63">
        <v>400</v>
      </c>
      <c r="L650" s="63">
        <f t="shared" si="79"/>
        <v>4125.5200000000004</v>
      </c>
      <c r="M650" s="64"/>
      <c r="N650" s="114"/>
    </row>
    <row r="651" spans="1:14" x14ac:dyDescent="0.25">
      <c r="A651" s="62">
        <v>641</v>
      </c>
      <c r="B651" s="61" t="s">
        <v>15</v>
      </c>
      <c r="C651" s="62" t="s">
        <v>664</v>
      </c>
      <c r="D651" s="62" t="s">
        <v>319</v>
      </c>
      <c r="E651" s="63">
        <v>73.59</v>
      </c>
      <c r="F651" s="62">
        <f t="shared" si="57"/>
        <v>28</v>
      </c>
      <c r="G651" s="63">
        <v>2060.52</v>
      </c>
      <c r="H651" s="63"/>
      <c r="I651" s="63">
        <v>250</v>
      </c>
      <c r="J651" s="63">
        <v>1380</v>
      </c>
      <c r="K651" s="63">
        <v>400</v>
      </c>
      <c r="L651" s="63">
        <f t="shared" si="79"/>
        <v>4090.52</v>
      </c>
      <c r="M651" s="64"/>
      <c r="N651" s="114"/>
    </row>
    <row r="652" spans="1:14" x14ac:dyDescent="0.25">
      <c r="A652" s="62">
        <v>642</v>
      </c>
      <c r="B652" s="61" t="s">
        <v>15</v>
      </c>
      <c r="C652" s="62" t="s">
        <v>665</v>
      </c>
      <c r="D652" s="62" t="s">
        <v>319</v>
      </c>
      <c r="E652" s="63">
        <v>73.59</v>
      </c>
      <c r="F652" s="62">
        <f t="shared" ref="F652:F715" si="80">G652/E652</f>
        <v>28</v>
      </c>
      <c r="G652" s="63">
        <v>2060.52</v>
      </c>
      <c r="H652" s="63"/>
      <c r="I652" s="63">
        <v>250</v>
      </c>
      <c r="J652" s="63">
        <v>1380</v>
      </c>
      <c r="K652" s="63">
        <v>400</v>
      </c>
      <c r="L652" s="63">
        <f t="shared" si="79"/>
        <v>4090.52</v>
      </c>
      <c r="M652" s="64"/>
      <c r="N652" s="114"/>
    </row>
    <row r="653" spans="1:14" x14ac:dyDescent="0.25">
      <c r="A653" s="62">
        <v>643</v>
      </c>
      <c r="B653" s="61" t="s">
        <v>15</v>
      </c>
      <c r="C653" s="62" t="s">
        <v>666</v>
      </c>
      <c r="D653" s="62" t="s">
        <v>319</v>
      </c>
      <c r="E653" s="63">
        <v>73.59</v>
      </c>
      <c r="F653" s="62">
        <f t="shared" si="80"/>
        <v>28</v>
      </c>
      <c r="G653" s="63">
        <v>2060.52</v>
      </c>
      <c r="H653" s="63"/>
      <c r="I653" s="63">
        <v>250</v>
      </c>
      <c r="J653" s="63">
        <v>1380</v>
      </c>
      <c r="K653" s="63">
        <v>400</v>
      </c>
      <c r="L653" s="63">
        <f t="shared" si="79"/>
        <v>4090.52</v>
      </c>
      <c r="M653" s="64"/>
      <c r="N653" s="114"/>
    </row>
    <row r="654" spans="1:14" x14ac:dyDescent="0.25">
      <c r="A654" s="62">
        <v>644</v>
      </c>
      <c r="B654" s="61" t="s">
        <v>15</v>
      </c>
      <c r="C654" s="62" t="s">
        <v>667</v>
      </c>
      <c r="D654" s="62" t="s">
        <v>319</v>
      </c>
      <c r="E654" s="63">
        <v>73.59</v>
      </c>
      <c r="F654" s="62">
        <f t="shared" si="80"/>
        <v>28</v>
      </c>
      <c r="G654" s="63">
        <v>2060.52</v>
      </c>
      <c r="H654" s="63">
        <v>35</v>
      </c>
      <c r="I654" s="63">
        <v>250</v>
      </c>
      <c r="J654" s="63">
        <v>1380</v>
      </c>
      <c r="K654" s="63">
        <v>400</v>
      </c>
      <c r="L654" s="63">
        <f t="shared" si="79"/>
        <v>4125.5200000000004</v>
      </c>
      <c r="M654" s="64"/>
      <c r="N654" s="114"/>
    </row>
    <row r="655" spans="1:14" x14ac:dyDescent="0.25">
      <c r="A655" s="62">
        <v>645</v>
      </c>
      <c r="B655" s="61" t="s">
        <v>15</v>
      </c>
      <c r="C655" s="62" t="s">
        <v>668</v>
      </c>
      <c r="D655" s="62" t="s">
        <v>319</v>
      </c>
      <c r="E655" s="63">
        <v>73.59</v>
      </c>
      <c r="F655" s="62">
        <f t="shared" si="80"/>
        <v>28</v>
      </c>
      <c r="G655" s="63">
        <v>2060.52</v>
      </c>
      <c r="H655" s="63"/>
      <c r="I655" s="63">
        <v>250</v>
      </c>
      <c r="J655" s="63">
        <v>1380</v>
      </c>
      <c r="K655" s="63">
        <v>400</v>
      </c>
      <c r="L655" s="63">
        <f t="shared" si="79"/>
        <v>4090.52</v>
      </c>
      <c r="M655" s="64"/>
      <c r="N655" s="114"/>
    </row>
    <row r="656" spans="1:14" x14ac:dyDescent="0.25">
      <c r="A656" s="62">
        <v>646</v>
      </c>
      <c r="B656" s="61" t="s">
        <v>15</v>
      </c>
      <c r="C656" s="62" t="s">
        <v>669</v>
      </c>
      <c r="D656" s="62" t="s">
        <v>319</v>
      </c>
      <c r="E656" s="63">
        <v>73.59</v>
      </c>
      <c r="F656" s="62">
        <f t="shared" si="80"/>
        <v>28</v>
      </c>
      <c r="G656" s="63">
        <v>2060.52</v>
      </c>
      <c r="H656" s="63"/>
      <c r="I656" s="63">
        <v>250</v>
      </c>
      <c r="J656" s="63">
        <v>1380</v>
      </c>
      <c r="K656" s="63">
        <v>400</v>
      </c>
      <c r="L656" s="63">
        <f t="shared" si="79"/>
        <v>4090.52</v>
      </c>
      <c r="M656" s="64"/>
      <c r="N656" s="114"/>
    </row>
    <row r="657" spans="1:14" x14ac:dyDescent="0.25">
      <c r="A657" s="62">
        <v>647</v>
      </c>
      <c r="B657" s="61" t="s">
        <v>15</v>
      </c>
      <c r="C657" s="62" t="s">
        <v>670</v>
      </c>
      <c r="D657" s="62" t="s">
        <v>319</v>
      </c>
      <c r="E657" s="63">
        <v>73.59</v>
      </c>
      <c r="F657" s="62">
        <f t="shared" si="80"/>
        <v>28</v>
      </c>
      <c r="G657" s="63">
        <v>2060.52</v>
      </c>
      <c r="H657" s="63"/>
      <c r="I657" s="63">
        <v>250</v>
      </c>
      <c r="J657" s="63">
        <v>1150</v>
      </c>
      <c r="K657" s="63">
        <v>400</v>
      </c>
      <c r="L657" s="63">
        <f t="shared" si="79"/>
        <v>3860.52</v>
      </c>
      <c r="M657" s="64"/>
      <c r="N657" s="114"/>
    </row>
    <row r="658" spans="1:14" x14ac:dyDescent="0.25">
      <c r="A658" s="62">
        <v>648</v>
      </c>
      <c r="B658" s="61" t="s">
        <v>15</v>
      </c>
      <c r="C658" s="62" t="s">
        <v>671</v>
      </c>
      <c r="D658" s="62" t="s">
        <v>319</v>
      </c>
      <c r="E658" s="63">
        <v>73.59</v>
      </c>
      <c r="F658" s="62">
        <f t="shared" si="80"/>
        <v>28</v>
      </c>
      <c r="G658" s="63">
        <v>2060.52</v>
      </c>
      <c r="H658" s="63"/>
      <c r="I658" s="63">
        <v>250</v>
      </c>
      <c r="J658" s="63">
        <v>1380</v>
      </c>
      <c r="K658" s="63">
        <v>400</v>
      </c>
      <c r="L658" s="63">
        <f t="shared" si="79"/>
        <v>4090.52</v>
      </c>
      <c r="M658" s="64"/>
      <c r="N658" s="114"/>
    </row>
    <row r="659" spans="1:14" x14ac:dyDescent="0.25">
      <c r="A659" s="62">
        <v>649</v>
      </c>
      <c r="B659" s="61" t="s">
        <v>15</v>
      </c>
      <c r="C659" s="62" t="s">
        <v>672</v>
      </c>
      <c r="D659" s="62" t="s">
        <v>319</v>
      </c>
      <c r="E659" s="63">
        <v>73.59</v>
      </c>
      <c r="F659" s="62">
        <f t="shared" si="80"/>
        <v>28</v>
      </c>
      <c r="G659" s="63">
        <v>2060.52</v>
      </c>
      <c r="H659" s="63"/>
      <c r="I659" s="63">
        <v>250</v>
      </c>
      <c r="J659" s="63">
        <v>1380</v>
      </c>
      <c r="K659" s="63">
        <v>400</v>
      </c>
      <c r="L659" s="63">
        <f t="shared" si="79"/>
        <v>4090.52</v>
      </c>
      <c r="M659" s="64"/>
      <c r="N659" s="114"/>
    </row>
    <row r="660" spans="1:14" x14ac:dyDescent="0.25">
      <c r="A660" s="62">
        <v>650</v>
      </c>
      <c r="B660" s="61" t="s">
        <v>15</v>
      </c>
      <c r="C660" s="62" t="s">
        <v>673</v>
      </c>
      <c r="D660" s="62" t="s">
        <v>319</v>
      </c>
      <c r="E660" s="63">
        <v>73.59</v>
      </c>
      <c r="F660" s="62">
        <f t="shared" si="80"/>
        <v>28</v>
      </c>
      <c r="G660" s="63">
        <v>2060.52</v>
      </c>
      <c r="H660" s="63">
        <v>35</v>
      </c>
      <c r="I660" s="63">
        <v>250</v>
      </c>
      <c r="J660" s="63">
        <v>1380</v>
      </c>
      <c r="K660" s="63">
        <v>400</v>
      </c>
      <c r="L660" s="63">
        <f t="shared" si="79"/>
        <v>4125.5200000000004</v>
      </c>
      <c r="M660" s="64"/>
      <c r="N660" s="114"/>
    </row>
    <row r="661" spans="1:14" x14ac:dyDescent="0.25">
      <c r="A661" s="62">
        <v>651</v>
      </c>
      <c r="B661" s="61" t="s">
        <v>15</v>
      </c>
      <c r="C661" s="62" t="s">
        <v>674</v>
      </c>
      <c r="D661" s="62" t="s">
        <v>319</v>
      </c>
      <c r="E661" s="63">
        <v>73.59</v>
      </c>
      <c r="F661" s="62">
        <f t="shared" si="80"/>
        <v>28</v>
      </c>
      <c r="G661" s="63">
        <v>2060.52</v>
      </c>
      <c r="H661" s="63"/>
      <c r="I661" s="63">
        <v>250</v>
      </c>
      <c r="J661" s="63">
        <v>1380</v>
      </c>
      <c r="K661" s="63">
        <v>400</v>
      </c>
      <c r="L661" s="63">
        <f t="shared" si="79"/>
        <v>4090.52</v>
      </c>
      <c r="M661" s="64"/>
      <c r="N661" s="114"/>
    </row>
    <row r="662" spans="1:14" x14ac:dyDescent="0.25">
      <c r="A662" s="62">
        <v>652</v>
      </c>
      <c r="B662" s="61" t="s">
        <v>15</v>
      </c>
      <c r="C662" s="62" t="s">
        <v>675</v>
      </c>
      <c r="D662" s="62" t="s">
        <v>319</v>
      </c>
      <c r="E662" s="63">
        <v>73.59</v>
      </c>
      <c r="F662" s="62">
        <f t="shared" si="80"/>
        <v>28</v>
      </c>
      <c r="G662" s="63">
        <v>2060.52</v>
      </c>
      <c r="H662" s="63"/>
      <c r="I662" s="63">
        <v>250</v>
      </c>
      <c r="J662" s="63">
        <v>1380</v>
      </c>
      <c r="K662" s="63">
        <v>400</v>
      </c>
      <c r="L662" s="63">
        <f t="shared" si="79"/>
        <v>4090.52</v>
      </c>
      <c r="M662" s="64"/>
      <c r="N662" s="114"/>
    </row>
    <row r="663" spans="1:14" x14ac:dyDescent="0.25">
      <c r="A663" s="62">
        <v>653</v>
      </c>
      <c r="B663" s="61" t="s">
        <v>15</v>
      </c>
      <c r="C663" s="62" t="s">
        <v>676</v>
      </c>
      <c r="D663" s="62" t="s">
        <v>319</v>
      </c>
      <c r="E663" s="63">
        <v>73.59</v>
      </c>
      <c r="F663" s="62">
        <f t="shared" si="80"/>
        <v>28</v>
      </c>
      <c r="G663" s="63">
        <v>2060.52</v>
      </c>
      <c r="H663" s="63"/>
      <c r="I663" s="63">
        <v>250</v>
      </c>
      <c r="J663" s="63">
        <v>1380</v>
      </c>
      <c r="K663" s="63">
        <v>400</v>
      </c>
      <c r="L663" s="63">
        <f t="shared" si="79"/>
        <v>4090.52</v>
      </c>
      <c r="M663" s="64"/>
      <c r="N663" s="114"/>
    </row>
    <row r="664" spans="1:14" x14ac:dyDescent="0.25">
      <c r="A664" s="62">
        <v>654</v>
      </c>
      <c r="B664" s="61" t="s">
        <v>15</v>
      </c>
      <c r="C664" s="62" t="s">
        <v>677</v>
      </c>
      <c r="D664" s="62" t="s">
        <v>319</v>
      </c>
      <c r="E664" s="63">
        <v>73.59</v>
      </c>
      <c r="F664" s="62">
        <f t="shared" si="80"/>
        <v>28</v>
      </c>
      <c r="G664" s="63">
        <v>2060.52</v>
      </c>
      <c r="H664" s="63"/>
      <c r="I664" s="63">
        <v>250</v>
      </c>
      <c r="J664" s="63">
        <v>1380</v>
      </c>
      <c r="K664" s="63">
        <v>400</v>
      </c>
      <c r="L664" s="63">
        <f t="shared" si="79"/>
        <v>4090.52</v>
      </c>
      <c r="M664" s="64"/>
      <c r="N664" s="114"/>
    </row>
    <row r="665" spans="1:14" ht="30" x14ac:dyDescent="0.25">
      <c r="A665" s="62">
        <v>655</v>
      </c>
      <c r="B665" s="61" t="s">
        <v>15</v>
      </c>
      <c r="C665" s="62" t="s">
        <v>678</v>
      </c>
      <c r="D665" s="62" t="s">
        <v>319</v>
      </c>
      <c r="E665" s="63">
        <v>73.59</v>
      </c>
      <c r="F665" s="62">
        <f t="shared" si="80"/>
        <v>58</v>
      </c>
      <c r="G665" s="63">
        <v>4268.22</v>
      </c>
      <c r="H665" s="63"/>
      <c r="I665" s="63">
        <v>491.94</v>
      </c>
      <c r="J665" s="63">
        <v>2715.48</v>
      </c>
      <c r="K665" s="63">
        <v>787.1</v>
      </c>
      <c r="L665" s="63">
        <f t="shared" si="79"/>
        <v>8262.74</v>
      </c>
      <c r="M665" s="62" t="s">
        <v>95</v>
      </c>
      <c r="N665" s="114"/>
    </row>
    <row r="666" spans="1:14" ht="30" x14ac:dyDescent="0.25">
      <c r="A666" s="62">
        <v>656</v>
      </c>
      <c r="B666" s="61" t="s">
        <v>15</v>
      </c>
      <c r="C666" s="62" t="s">
        <v>679</v>
      </c>
      <c r="D666" s="62" t="s">
        <v>319</v>
      </c>
      <c r="E666" s="63">
        <v>73.59</v>
      </c>
      <c r="F666" s="62">
        <f t="shared" si="80"/>
        <v>58</v>
      </c>
      <c r="G666" s="63">
        <v>4268.22</v>
      </c>
      <c r="H666" s="63"/>
      <c r="I666" s="63">
        <v>491.94</v>
      </c>
      <c r="J666" s="63">
        <v>2715.48</v>
      </c>
      <c r="K666" s="63">
        <v>787.1</v>
      </c>
      <c r="L666" s="63">
        <f t="shared" si="79"/>
        <v>8262.74</v>
      </c>
      <c r="M666" s="62" t="s">
        <v>95</v>
      </c>
      <c r="N666" s="114"/>
    </row>
    <row r="667" spans="1:14" ht="30" x14ac:dyDescent="0.25">
      <c r="A667" s="62">
        <v>657</v>
      </c>
      <c r="B667" s="61" t="s">
        <v>15</v>
      </c>
      <c r="C667" s="62" t="s">
        <v>680</v>
      </c>
      <c r="D667" s="62" t="s">
        <v>319</v>
      </c>
      <c r="E667" s="63">
        <v>73.59</v>
      </c>
      <c r="F667" s="62">
        <f t="shared" si="80"/>
        <v>58</v>
      </c>
      <c r="G667" s="63">
        <v>4268.22</v>
      </c>
      <c r="H667" s="63"/>
      <c r="I667" s="63">
        <v>491.94</v>
      </c>
      <c r="J667" s="63">
        <v>2715.48</v>
      </c>
      <c r="K667" s="63">
        <v>787.1</v>
      </c>
      <c r="L667" s="63">
        <f t="shared" si="79"/>
        <v>8262.74</v>
      </c>
      <c r="M667" s="62" t="s">
        <v>95</v>
      </c>
      <c r="N667" s="114"/>
    </row>
    <row r="668" spans="1:14" ht="30" x14ac:dyDescent="0.25">
      <c r="A668" s="62">
        <v>658</v>
      </c>
      <c r="B668" s="61" t="s">
        <v>15</v>
      </c>
      <c r="C668" s="62" t="s">
        <v>681</v>
      </c>
      <c r="D668" s="62" t="s">
        <v>319</v>
      </c>
      <c r="E668" s="63">
        <v>73.59</v>
      </c>
      <c r="F668" s="62">
        <f t="shared" si="80"/>
        <v>58</v>
      </c>
      <c r="G668" s="63">
        <v>4268.22</v>
      </c>
      <c r="H668" s="63"/>
      <c r="I668" s="63">
        <v>491.94</v>
      </c>
      <c r="J668" s="63">
        <v>2715.48</v>
      </c>
      <c r="K668" s="63">
        <v>787.1</v>
      </c>
      <c r="L668" s="63">
        <f t="shared" si="79"/>
        <v>8262.74</v>
      </c>
      <c r="M668" s="62" t="s">
        <v>95</v>
      </c>
      <c r="N668" s="114"/>
    </row>
    <row r="669" spans="1:14" ht="30" x14ac:dyDescent="0.25">
      <c r="A669" s="62">
        <v>659</v>
      </c>
      <c r="B669" s="61" t="s">
        <v>15</v>
      </c>
      <c r="C669" s="62" t="s">
        <v>682</v>
      </c>
      <c r="D669" s="62" t="s">
        <v>319</v>
      </c>
      <c r="E669" s="63">
        <v>73.59</v>
      </c>
      <c r="F669" s="62">
        <f t="shared" si="80"/>
        <v>58</v>
      </c>
      <c r="G669" s="63">
        <v>4268.22</v>
      </c>
      <c r="H669" s="63"/>
      <c r="I669" s="63">
        <v>491.94</v>
      </c>
      <c r="J669" s="63">
        <v>2715.48</v>
      </c>
      <c r="K669" s="63">
        <v>787.1</v>
      </c>
      <c r="L669" s="63">
        <f t="shared" si="79"/>
        <v>8262.74</v>
      </c>
      <c r="M669" s="62" t="s">
        <v>95</v>
      </c>
      <c r="N669" s="114"/>
    </row>
    <row r="670" spans="1:14" ht="30" x14ac:dyDescent="0.25">
      <c r="A670" s="62">
        <v>660</v>
      </c>
      <c r="B670" s="61" t="s">
        <v>15</v>
      </c>
      <c r="C670" s="62" t="s">
        <v>683</v>
      </c>
      <c r="D670" s="62" t="s">
        <v>319</v>
      </c>
      <c r="E670" s="63">
        <v>73.59</v>
      </c>
      <c r="F670" s="62">
        <f t="shared" si="80"/>
        <v>58</v>
      </c>
      <c r="G670" s="63">
        <v>4268.22</v>
      </c>
      <c r="H670" s="63"/>
      <c r="I670" s="63">
        <v>491.94</v>
      </c>
      <c r="J670" s="63">
        <v>2715.48</v>
      </c>
      <c r="K670" s="63">
        <v>787.1</v>
      </c>
      <c r="L670" s="63">
        <f t="shared" si="79"/>
        <v>8262.74</v>
      </c>
      <c r="M670" s="62" t="s">
        <v>95</v>
      </c>
      <c r="N670" s="114"/>
    </row>
    <row r="671" spans="1:14" ht="30" x14ac:dyDescent="0.25">
      <c r="A671" s="62">
        <v>661</v>
      </c>
      <c r="B671" s="61" t="s">
        <v>15</v>
      </c>
      <c r="C671" s="62" t="s">
        <v>684</v>
      </c>
      <c r="D671" s="62" t="s">
        <v>319</v>
      </c>
      <c r="E671" s="63">
        <v>73.59</v>
      </c>
      <c r="F671" s="62">
        <f t="shared" si="80"/>
        <v>58</v>
      </c>
      <c r="G671" s="63">
        <v>4268.22</v>
      </c>
      <c r="H671" s="63"/>
      <c r="I671" s="63">
        <v>491.94</v>
      </c>
      <c r="J671" s="63">
        <v>2715.48</v>
      </c>
      <c r="K671" s="63">
        <v>787.1</v>
      </c>
      <c r="L671" s="63">
        <f t="shared" si="79"/>
        <v>8262.74</v>
      </c>
      <c r="M671" s="62" t="s">
        <v>95</v>
      </c>
      <c r="N671" s="114"/>
    </row>
    <row r="672" spans="1:14" ht="30" x14ac:dyDescent="0.25">
      <c r="A672" s="62">
        <v>662</v>
      </c>
      <c r="B672" s="61" t="s">
        <v>15</v>
      </c>
      <c r="C672" s="62" t="s">
        <v>685</v>
      </c>
      <c r="D672" s="62" t="s">
        <v>319</v>
      </c>
      <c r="E672" s="63">
        <v>73.59</v>
      </c>
      <c r="F672" s="62">
        <f t="shared" si="80"/>
        <v>58</v>
      </c>
      <c r="G672" s="63">
        <v>4268.22</v>
      </c>
      <c r="H672" s="63">
        <f>35+33.87</f>
        <v>68.87</v>
      </c>
      <c r="I672" s="63">
        <v>491.94</v>
      </c>
      <c r="J672" s="63">
        <v>2715.48</v>
      </c>
      <c r="K672" s="63">
        <v>787.1</v>
      </c>
      <c r="L672" s="63">
        <f t="shared" si="79"/>
        <v>8331.61</v>
      </c>
      <c r="M672" s="62" t="s">
        <v>95</v>
      </c>
      <c r="N672" s="114"/>
    </row>
    <row r="673" spans="1:14" ht="30" x14ac:dyDescent="0.25">
      <c r="A673" s="62">
        <v>663</v>
      </c>
      <c r="B673" s="61" t="s">
        <v>15</v>
      </c>
      <c r="C673" s="62" t="s">
        <v>686</v>
      </c>
      <c r="D673" s="62" t="s">
        <v>319</v>
      </c>
      <c r="E673" s="63">
        <v>73.59</v>
      </c>
      <c r="F673" s="62">
        <f t="shared" si="80"/>
        <v>58</v>
      </c>
      <c r="G673" s="63">
        <v>4268.22</v>
      </c>
      <c r="H673" s="63"/>
      <c r="I673" s="63">
        <v>491.94</v>
      </c>
      <c r="J673" s="63">
        <v>2715.48</v>
      </c>
      <c r="K673" s="63">
        <v>787.1</v>
      </c>
      <c r="L673" s="63">
        <f t="shared" si="79"/>
        <v>8262.74</v>
      </c>
      <c r="M673" s="62" t="s">
        <v>95</v>
      </c>
      <c r="N673" s="114"/>
    </row>
    <row r="674" spans="1:14" ht="30" x14ac:dyDescent="0.25">
      <c r="A674" s="62">
        <v>664</v>
      </c>
      <c r="B674" s="61" t="s">
        <v>15</v>
      </c>
      <c r="C674" s="62" t="s">
        <v>687</v>
      </c>
      <c r="D674" s="62" t="s">
        <v>319</v>
      </c>
      <c r="E674" s="63">
        <v>73.59</v>
      </c>
      <c r="F674" s="62">
        <f t="shared" si="80"/>
        <v>58</v>
      </c>
      <c r="G674" s="63">
        <v>4268.22</v>
      </c>
      <c r="H674" s="63">
        <f>35+33.87</f>
        <v>68.87</v>
      </c>
      <c r="I674" s="63">
        <v>491.94</v>
      </c>
      <c r="J674" s="63">
        <v>2715.48</v>
      </c>
      <c r="K674" s="63">
        <v>787.1</v>
      </c>
      <c r="L674" s="63">
        <f t="shared" si="79"/>
        <v>8331.61</v>
      </c>
      <c r="M674" s="62" t="s">
        <v>95</v>
      </c>
      <c r="N674" s="114"/>
    </row>
    <row r="675" spans="1:14" ht="30" x14ac:dyDescent="0.25">
      <c r="A675" s="62">
        <v>665</v>
      </c>
      <c r="B675" s="61" t="s">
        <v>15</v>
      </c>
      <c r="C675" s="62" t="s">
        <v>688</v>
      </c>
      <c r="D675" s="62" t="s">
        <v>319</v>
      </c>
      <c r="E675" s="63">
        <v>73.59</v>
      </c>
      <c r="F675" s="62">
        <f t="shared" si="80"/>
        <v>58</v>
      </c>
      <c r="G675" s="63">
        <v>4268.22</v>
      </c>
      <c r="H675" s="63">
        <f>35+33.87</f>
        <v>68.87</v>
      </c>
      <c r="I675" s="63">
        <v>491.94</v>
      </c>
      <c r="J675" s="63">
        <v>2715.48</v>
      </c>
      <c r="K675" s="63">
        <v>787.1</v>
      </c>
      <c r="L675" s="63">
        <f t="shared" si="79"/>
        <v>8331.61</v>
      </c>
      <c r="M675" s="62" t="s">
        <v>95</v>
      </c>
      <c r="N675" s="114"/>
    </row>
    <row r="676" spans="1:14" ht="30" x14ac:dyDescent="0.25">
      <c r="A676" s="62">
        <v>666</v>
      </c>
      <c r="B676" s="61" t="s">
        <v>15</v>
      </c>
      <c r="C676" s="62" t="s">
        <v>689</v>
      </c>
      <c r="D676" s="62" t="s">
        <v>319</v>
      </c>
      <c r="E676" s="63">
        <v>73.59</v>
      </c>
      <c r="F676" s="62">
        <f t="shared" si="80"/>
        <v>58</v>
      </c>
      <c r="G676" s="63">
        <v>4268.22</v>
      </c>
      <c r="H676" s="63"/>
      <c r="I676" s="63">
        <v>491.94</v>
      </c>
      <c r="J676" s="63">
        <v>2715.48</v>
      </c>
      <c r="K676" s="63">
        <v>787.1</v>
      </c>
      <c r="L676" s="63">
        <f t="shared" si="79"/>
        <v>8262.74</v>
      </c>
      <c r="M676" s="62" t="s">
        <v>95</v>
      </c>
      <c r="N676" s="114"/>
    </row>
    <row r="677" spans="1:14" x14ac:dyDescent="0.25">
      <c r="A677" s="62">
        <v>667</v>
      </c>
      <c r="B677" s="61" t="s">
        <v>15</v>
      </c>
      <c r="C677" s="62" t="s">
        <v>690</v>
      </c>
      <c r="D677" s="62" t="s">
        <v>319</v>
      </c>
      <c r="E677" s="63">
        <v>73.59</v>
      </c>
      <c r="F677" s="62">
        <f t="shared" si="80"/>
        <v>28</v>
      </c>
      <c r="G677" s="63">
        <v>2060.52</v>
      </c>
      <c r="H677" s="63"/>
      <c r="I677" s="63">
        <v>250</v>
      </c>
      <c r="J677" s="63">
        <v>1150</v>
      </c>
      <c r="K677" s="63">
        <v>400</v>
      </c>
      <c r="L677" s="63">
        <f t="shared" si="79"/>
        <v>3860.52</v>
      </c>
      <c r="M677" s="64"/>
      <c r="N677" s="114"/>
    </row>
    <row r="678" spans="1:14" ht="30" x14ac:dyDescent="0.25">
      <c r="A678" s="62">
        <v>668</v>
      </c>
      <c r="B678" s="61" t="s">
        <v>15</v>
      </c>
      <c r="C678" s="62" t="s">
        <v>691</v>
      </c>
      <c r="D678" s="62" t="s">
        <v>319</v>
      </c>
      <c r="E678" s="63">
        <v>73.59</v>
      </c>
      <c r="F678" s="62">
        <f t="shared" si="80"/>
        <v>58</v>
      </c>
      <c r="G678" s="63">
        <v>4268.22</v>
      </c>
      <c r="H678" s="63"/>
      <c r="I678" s="63">
        <v>491.94</v>
      </c>
      <c r="J678" s="63">
        <v>2715.48</v>
      </c>
      <c r="K678" s="63">
        <v>787.1</v>
      </c>
      <c r="L678" s="63">
        <f t="shared" si="79"/>
        <v>8262.74</v>
      </c>
      <c r="M678" s="62" t="s">
        <v>95</v>
      </c>
      <c r="N678" s="114"/>
    </row>
    <row r="679" spans="1:14" ht="30" x14ac:dyDescent="0.25">
      <c r="A679" s="62">
        <v>669</v>
      </c>
      <c r="B679" s="61" t="s">
        <v>15</v>
      </c>
      <c r="C679" s="62" t="s">
        <v>692</v>
      </c>
      <c r="D679" s="62" t="s">
        <v>319</v>
      </c>
      <c r="E679" s="63">
        <v>73.59</v>
      </c>
      <c r="F679" s="62">
        <f t="shared" si="80"/>
        <v>58</v>
      </c>
      <c r="G679" s="63">
        <v>4268.22</v>
      </c>
      <c r="H679" s="63"/>
      <c r="I679" s="63">
        <v>491.94</v>
      </c>
      <c r="J679" s="63">
        <v>2715.48</v>
      </c>
      <c r="K679" s="63">
        <v>787.1</v>
      </c>
      <c r="L679" s="63">
        <f t="shared" si="79"/>
        <v>8262.74</v>
      </c>
      <c r="M679" s="62" t="s">
        <v>95</v>
      </c>
      <c r="N679" s="114"/>
    </row>
    <row r="680" spans="1:14" ht="30" x14ac:dyDescent="0.25">
      <c r="A680" s="62">
        <v>670</v>
      </c>
      <c r="B680" s="61" t="s">
        <v>15</v>
      </c>
      <c r="C680" s="62" t="s">
        <v>693</v>
      </c>
      <c r="D680" s="62" t="s">
        <v>319</v>
      </c>
      <c r="E680" s="63">
        <v>73.59</v>
      </c>
      <c r="F680" s="62">
        <f t="shared" si="80"/>
        <v>58</v>
      </c>
      <c r="G680" s="63">
        <v>4268.22</v>
      </c>
      <c r="H680" s="63"/>
      <c r="I680" s="63">
        <v>491.94</v>
      </c>
      <c r="J680" s="63">
        <v>2715.48</v>
      </c>
      <c r="K680" s="63">
        <v>787.1</v>
      </c>
      <c r="L680" s="63">
        <f t="shared" si="79"/>
        <v>8262.74</v>
      </c>
      <c r="M680" s="62" t="s">
        <v>95</v>
      </c>
      <c r="N680" s="114"/>
    </row>
    <row r="681" spans="1:14" ht="30" x14ac:dyDescent="0.25">
      <c r="A681" s="62">
        <v>671</v>
      </c>
      <c r="B681" s="61" t="s">
        <v>15</v>
      </c>
      <c r="C681" s="62" t="s">
        <v>694</v>
      </c>
      <c r="D681" s="62" t="s">
        <v>319</v>
      </c>
      <c r="E681" s="63">
        <v>73.59</v>
      </c>
      <c r="F681" s="62">
        <f t="shared" si="80"/>
        <v>58</v>
      </c>
      <c r="G681" s="63">
        <v>4268.22</v>
      </c>
      <c r="H681" s="63"/>
      <c r="I681" s="63">
        <v>491.94</v>
      </c>
      <c r="J681" s="63">
        <v>2715.48</v>
      </c>
      <c r="K681" s="63">
        <v>787.1</v>
      </c>
      <c r="L681" s="63">
        <f t="shared" si="79"/>
        <v>8262.74</v>
      </c>
      <c r="M681" s="62" t="s">
        <v>95</v>
      </c>
      <c r="N681" s="114"/>
    </row>
    <row r="682" spans="1:14" ht="30" x14ac:dyDescent="0.25">
      <c r="A682" s="62">
        <v>672</v>
      </c>
      <c r="B682" s="61" t="s">
        <v>15</v>
      </c>
      <c r="C682" s="62" t="s">
        <v>695</v>
      </c>
      <c r="D682" s="62" t="s">
        <v>319</v>
      </c>
      <c r="E682" s="63">
        <v>73.59</v>
      </c>
      <c r="F682" s="62">
        <f t="shared" si="80"/>
        <v>58</v>
      </c>
      <c r="G682" s="63">
        <v>4268.22</v>
      </c>
      <c r="H682" s="63"/>
      <c r="I682" s="63">
        <v>491.94</v>
      </c>
      <c r="J682" s="63">
        <v>2715.48</v>
      </c>
      <c r="K682" s="63">
        <v>787.1</v>
      </c>
      <c r="L682" s="63">
        <f t="shared" si="79"/>
        <v>8262.74</v>
      </c>
      <c r="M682" s="62" t="s">
        <v>95</v>
      </c>
      <c r="N682" s="114"/>
    </row>
    <row r="683" spans="1:14" ht="30" x14ac:dyDescent="0.25">
      <c r="A683" s="62">
        <v>673</v>
      </c>
      <c r="B683" s="61" t="s">
        <v>15</v>
      </c>
      <c r="C683" s="62" t="s">
        <v>696</v>
      </c>
      <c r="D683" s="62" t="s">
        <v>319</v>
      </c>
      <c r="E683" s="63">
        <v>73.59</v>
      </c>
      <c r="F683" s="62">
        <f t="shared" si="80"/>
        <v>58</v>
      </c>
      <c r="G683" s="63">
        <v>4268.22</v>
      </c>
      <c r="H683" s="63"/>
      <c r="I683" s="63">
        <v>491.94</v>
      </c>
      <c r="J683" s="63">
        <v>2715.48</v>
      </c>
      <c r="K683" s="63">
        <v>787.1</v>
      </c>
      <c r="L683" s="63">
        <f t="shared" si="79"/>
        <v>8262.74</v>
      </c>
      <c r="M683" s="62" t="s">
        <v>95</v>
      </c>
      <c r="N683" s="114"/>
    </row>
    <row r="684" spans="1:14" ht="30" x14ac:dyDescent="0.25">
      <c r="A684" s="62">
        <v>674</v>
      </c>
      <c r="B684" s="61" t="s">
        <v>15</v>
      </c>
      <c r="C684" s="62" t="s">
        <v>697</v>
      </c>
      <c r="D684" s="62" t="s">
        <v>319</v>
      </c>
      <c r="E684" s="63">
        <v>73.59</v>
      </c>
      <c r="F684" s="62">
        <f t="shared" si="80"/>
        <v>58</v>
      </c>
      <c r="G684" s="63">
        <v>4268.22</v>
      </c>
      <c r="H684" s="63"/>
      <c r="I684" s="63">
        <v>491.94</v>
      </c>
      <c r="J684" s="63">
        <v>2715.48</v>
      </c>
      <c r="K684" s="63">
        <v>787.1</v>
      </c>
      <c r="L684" s="63">
        <f t="shared" si="79"/>
        <v>8262.74</v>
      </c>
      <c r="M684" s="62" t="s">
        <v>95</v>
      </c>
      <c r="N684" s="114"/>
    </row>
    <row r="685" spans="1:14" ht="30" x14ac:dyDescent="0.25">
      <c r="A685" s="62">
        <v>675</v>
      </c>
      <c r="B685" s="61" t="s">
        <v>15</v>
      </c>
      <c r="C685" s="62" t="s">
        <v>698</v>
      </c>
      <c r="D685" s="62" t="s">
        <v>319</v>
      </c>
      <c r="E685" s="63">
        <v>73.59</v>
      </c>
      <c r="F685" s="62">
        <f t="shared" si="80"/>
        <v>58</v>
      </c>
      <c r="G685" s="63">
        <v>4268.22</v>
      </c>
      <c r="H685" s="63"/>
      <c r="I685" s="63">
        <v>491.94</v>
      </c>
      <c r="J685" s="63">
        <v>2715.48</v>
      </c>
      <c r="K685" s="63">
        <v>787.1</v>
      </c>
      <c r="L685" s="63">
        <f t="shared" si="79"/>
        <v>8262.74</v>
      </c>
      <c r="M685" s="62" t="s">
        <v>95</v>
      </c>
      <c r="N685" s="114"/>
    </row>
    <row r="686" spans="1:14" ht="30" x14ac:dyDescent="0.25">
      <c r="A686" s="62">
        <v>676</v>
      </c>
      <c r="B686" s="61" t="s">
        <v>15</v>
      </c>
      <c r="C686" s="62" t="s">
        <v>699</v>
      </c>
      <c r="D686" s="62" t="s">
        <v>319</v>
      </c>
      <c r="E686" s="63">
        <v>73.59</v>
      </c>
      <c r="F686" s="62">
        <f t="shared" si="80"/>
        <v>58</v>
      </c>
      <c r="G686" s="63">
        <v>4268.22</v>
      </c>
      <c r="H686" s="63"/>
      <c r="I686" s="63">
        <v>491.94</v>
      </c>
      <c r="J686" s="63">
        <v>2715.48</v>
      </c>
      <c r="K686" s="63">
        <v>787.1</v>
      </c>
      <c r="L686" s="63">
        <f t="shared" si="79"/>
        <v>8262.74</v>
      </c>
      <c r="M686" s="62" t="s">
        <v>95</v>
      </c>
      <c r="N686" s="114"/>
    </row>
    <row r="687" spans="1:14" ht="30" x14ac:dyDescent="0.25">
      <c r="A687" s="62">
        <v>677</v>
      </c>
      <c r="B687" s="61" t="s">
        <v>15</v>
      </c>
      <c r="C687" s="62" t="s">
        <v>700</v>
      </c>
      <c r="D687" s="62" t="s">
        <v>319</v>
      </c>
      <c r="E687" s="63">
        <v>73.59</v>
      </c>
      <c r="F687" s="62">
        <f t="shared" si="80"/>
        <v>58</v>
      </c>
      <c r="G687" s="63">
        <v>4268.22</v>
      </c>
      <c r="H687" s="63"/>
      <c r="I687" s="63">
        <v>491.94</v>
      </c>
      <c r="J687" s="63">
        <v>2715.48</v>
      </c>
      <c r="K687" s="63">
        <v>787.1</v>
      </c>
      <c r="L687" s="63">
        <f t="shared" si="79"/>
        <v>8262.74</v>
      </c>
      <c r="M687" s="62" t="s">
        <v>95</v>
      </c>
      <c r="N687" s="114"/>
    </row>
    <row r="688" spans="1:14" ht="30" x14ac:dyDescent="0.25">
      <c r="A688" s="62">
        <v>678</v>
      </c>
      <c r="B688" s="61" t="s">
        <v>15</v>
      </c>
      <c r="C688" s="62" t="s">
        <v>701</v>
      </c>
      <c r="D688" s="62" t="s">
        <v>319</v>
      </c>
      <c r="E688" s="63">
        <v>73.59</v>
      </c>
      <c r="F688" s="62">
        <f t="shared" si="80"/>
        <v>58</v>
      </c>
      <c r="G688" s="63">
        <v>4268.22</v>
      </c>
      <c r="H688" s="63">
        <v>68.87</v>
      </c>
      <c r="I688" s="63">
        <v>491.94</v>
      </c>
      <c r="J688" s="63">
        <v>2715.48</v>
      </c>
      <c r="K688" s="63">
        <v>787.1</v>
      </c>
      <c r="L688" s="63">
        <f t="shared" si="79"/>
        <v>8331.61</v>
      </c>
      <c r="M688" s="62" t="s">
        <v>95</v>
      </c>
      <c r="N688" s="114"/>
    </row>
    <row r="689" spans="1:14" ht="30" x14ac:dyDescent="0.25">
      <c r="A689" s="62">
        <v>679</v>
      </c>
      <c r="B689" s="61" t="s">
        <v>15</v>
      </c>
      <c r="C689" s="62" t="s">
        <v>702</v>
      </c>
      <c r="D689" s="62" t="s">
        <v>319</v>
      </c>
      <c r="E689" s="63">
        <v>73.59</v>
      </c>
      <c r="F689" s="62">
        <f t="shared" si="80"/>
        <v>58</v>
      </c>
      <c r="G689" s="63">
        <v>4268.22</v>
      </c>
      <c r="H689" s="63">
        <v>68.87</v>
      </c>
      <c r="I689" s="63">
        <v>491.94</v>
      </c>
      <c r="J689" s="63">
        <v>2715.48</v>
      </c>
      <c r="K689" s="63">
        <v>787.1</v>
      </c>
      <c r="L689" s="63">
        <f t="shared" si="79"/>
        <v>8331.61</v>
      </c>
      <c r="M689" s="62" t="s">
        <v>95</v>
      </c>
      <c r="N689" s="114"/>
    </row>
    <row r="690" spans="1:14" ht="30" x14ac:dyDescent="0.25">
      <c r="A690" s="62">
        <v>680</v>
      </c>
      <c r="B690" s="61" t="s">
        <v>15</v>
      </c>
      <c r="C690" s="62" t="s">
        <v>703</v>
      </c>
      <c r="D690" s="62" t="s">
        <v>319</v>
      </c>
      <c r="E690" s="63">
        <v>73.59</v>
      </c>
      <c r="F690" s="62">
        <f t="shared" si="80"/>
        <v>58</v>
      </c>
      <c r="G690" s="63">
        <v>4268.22</v>
      </c>
      <c r="H690" s="63">
        <v>98.39</v>
      </c>
      <c r="I690" s="63">
        <v>491.94</v>
      </c>
      <c r="J690" s="63">
        <v>2715.48</v>
      </c>
      <c r="K690" s="63">
        <v>787.1</v>
      </c>
      <c r="L690" s="63">
        <f t="shared" si="79"/>
        <v>8361.130000000001</v>
      </c>
      <c r="M690" s="62" t="s">
        <v>95</v>
      </c>
      <c r="N690" s="114"/>
    </row>
    <row r="691" spans="1:14" ht="30" x14ac:dyDescent="0.25">
      <c r="A691" s="62">
        <v>681</v>
      </c>
      <c r="B691" s="61" t="s">
        <v>15</v>
      </c>
      <c r="C691" s="62" t="s">
        <v>704</v>
      </c>
      <c r="D691" s="62" t="s">
        <v>319</v>
      </c>
      <c r="E691" s="63">
        <v>73.59</v>
      </c>
      <c r="F691" s="62">
        <f t="shared" si="80"/>
        <v>58</v>
      </c>
      <c r="G691" s="63">
        <v>4268.22</v>
      </c>
      <c r="H691" s="63"/>
      <c r="I691" s="63">
        <v>491.94</v>
      </c>
      <c r="J691" s="63">
        <v>2715.48</v>
      </c>
      <c r="K691" s="63">
        <v>787.1</v>
      </c>
      <c r="L691" s="63">
        <f t="shared" si="79"/>
        <v>8262.74</v>
      </c>
      <c r="M691" s="62" t="s">
        <v>95</v>
      </c>
      <c r="N691" s="114"/>
    </row>
    <row r="692" spans="1:14" ht="30" x14ac:dyDescent="0.25">
      <c r="A692" s="62">
        <v>682</v>
      </c>
      <c r="B692" s="61" t="s">
        <v>15</v>
      </c>
      <c r="C692" s="62" t="s">
        <v>705</v>
      </c>
      <c r="D692" s="62" t="s">
        <v>319</v>
      </c>
      <c r="E692" s="63">
        <v>73.59</v>
      </c>
      <c r="F692" s="62">
        <f t="shared" si="80"/>
        <v>58</v>
      </c>
      <c r="G692" s="63">
        <v>4268.22</v>
      </c>
      <c r="H692" s="63"/>
      <c r="I692" s="63">
        <v>491.94</v>
      </c>
      <c r="J692" s="63">
        <v>2715.48</v>
      </c>
      <c r="K692" s="63">
        <v>787.1</v>
      </c>
      <c r="L692" s="63">
        <f t="shared" si="79"/>
        <v>8262.74</v>
      </c>
      <c r="M692" s="62" t="s">
        <v>95</v>
      </c>
      <c r="N692" s="114"/>
    </row>
    <row r="693" spans="1:14" ht="30" x14ac:dyDescent="0.25">
      <c r="A693" s="62">
        <v>683</v>
      </c>
      <c r="B693" s="61" t="s">
        <v>15</v>
      </c>
      <c r="C693" s="62" t="s">
        <v>706</v>
      </c>
      <c r="D693" s="62" t="s">
        <v>319</v>
      </c>
      <c r="E693" s="63">
        <v>73.59</v>
      </c>
      <c r="F693" s="62">
        <f t="shared" si="80"/>
        <v>58</v>
      </c>
      <c r="G693" s="63">
        <v>4268.22</v>
      </c>
      <c r="H693" s="63"/>
      <c r="I693" s="63">
        <v>491.94</v>
      </c>
      <c r="J693" s="63">
        <v>2715.48</v>
      </c>
      <c r="K693" s="63">
        <v>787.1</v>
      </c>
      <c r="L693" s="63">
        <f t="shared" si="79"/>
        <v>8262.74</v>
      </c>
      <c r="M693" s="62" t="s">
        <v>95</v>
      </c>
      <c r="N693" s="114"/>
    </row>
    <row r="694" spans="1:14" ht="30" x14ac:dyDescent="0.25">
      <c r="A694" s="62">
        <v>684</v>
      </c>
      <c r="B694" s="61" t="s">
        <v>15</v>
      </c>
      <c r="C694" s="62" t="s">
        <v>707</v>
      </c>
      <c r="D694" s="62" t="s">
        <v>319</v>
      </c>
      <c r="E694" s="63">
        <v>73.59</v>
      </c>
      <c r="F694" s="62">
        <f t="shared" si="80"/>
        <v>58</v>
      </c>
      <c r="G694" s="63">
        <v>4268.22</v>
      </c>
      <c r="H694" s="63"/>
      <c r="I694" s="63">
        <v>491.94</v>
      </c>
      <c r="J694" s="63">
        <v>2715.48</v>
      </c>
      <c r="K694" s="63">
        <v>787.1</v>
      </c>
      <c r="L694" s="63">
        <f t="shared" si="79"/>
        <v>8262.74</v>
      </c>
      <c r="M694" s="62" t="s">
        <v>95</v>
      </c>
      <c r="N694" s="114"/>
    </row>
    <row r="695" spans="1:14" x14ac:dyDescent="0.25">
      <c r="A695" s="62">
        <v>685</v>
      </c>
      <c r="B695" s="61" t="s">
        <v>15</v>
      </c>
      <c r="C695" s="62" t="s">
        <v>708</v>
      </c>
      <c r="D695" s="62" t="s">
        <v>17</v>
      </c>
      <c r="E695" s="63">
        <v>71.400000000000006</v>
      </c>
      <c r="F695" s="62">
        <f t="shared" si="80"/>
        <v>28</v>
      </c>
      <c r="G695" s="63">
        <v>1999.2</v>
      </c>
      <c r="H695" s="63"/>
      <c r="I695" s="63">
        <v>250</v>
      </c>
      <c r="J695" s="63">
        <v>1380</v>
      </c>
      <c r="K695" s="63">
        <v>400</v>
      </c>
      <c r="L695" s="63">
        <f t="shared" si="79"/>
        <v>4029.2</v>
      </c>
      <c r="M695" s="64"/>
      <c r="N695" s="114"/>
    </row>
    <row r="696" spans="1:14" ht="30" x14ac:dyDescent="0.25">
      <c r="A696" s="62">
        <v>686</v>
      </c>
      <c r="B696" s="61" t="s">
        <v>15</v>
      </c>
      <c r="C696" s="62" t="s">
        <v>709</v>
      </c>
      <c r="D696" s="62" t="s">
        <v>319</v>
      </c>
      <c r="E696" s="63">
        <v>73.59</v>
      </c>
      <c r="F696" s="62">
        <f t="shared" si="80"/>
        <v>57.999999999999986</v>
      </c>
      <c r="G696" s="63">
        <f>2060.52+2207.7</f>
        <v>4268.2199999999993</v>
      </c>
      <c r="H696" s="63"/>
      <c r="I696" s="63">
        <f>250+241.94</f>
        <v>491.94</v>
      </c>
      <c r="J696" s="63">
        <f>1150+1112.91</f>
        <v>2262.91</v>
      </c>
      <c r="K696" s="63">
        <f>400+387.1</f>
        <v>787.1</v>
      </c>
      <c r="L696" s="63">
        <f t="shared" ref="L696:L697" si="81">SUM(G696:K696)</f>
        <v>7810.1699999999992</v>
      </c>
      <c r="M696" s="62" t="s">
        <v>95</v>
      </c>
      <c r="N696" s="114"/>
    </row>
    <row r="697" spans="1:14" ht="30" x14ac:dyDescent="0.25">
      <c r="A697" s="62">
        <v>687</v>
      </c>
      <c r="B697" s="61" t="s">
        <v>15</v>
      </c>
      <c r="C697" s="62" t="s">
        <v>710</v>
      </c>
      <c r="D697" s="62" t="s">
        <v>319</v>
      </c>
      <c r="E697" s="63">
        <v>73.59</v>
      </c>
      <c r="F697" s="62">
        <f t="shared" si="80"/>
        <v>57.999999999999986</v>
      </c>
      <c r="G697" s="63">
        <f>2060.52+2207.7</f>
        <v>4268.2199999999993</v>
      </c>
      <c r="H697" s="63"/>
      <c r="I697" s="63">
        <f>250+241.94</f>
        <v>491.94</v>
      </c>
      <c r="J697" s="63">
        <f>1150+1112.91</f>
        <v>2262.91</v>
      </c>
      <c r="K697" s="63">
        <f>400+387.1</f>
        <v>787.1</v>
      </c>
      <c r="L697" s="63">
        <f t="shared" si="81"/>
        <v>7810.1699999999992</v>
      </c>
      <c r="M697" s="62" t="s">
        <v>95</v>
      </c>
      <c r="N697" s="114"/>
    </row>
    <row r="698" spans="1:14" ht="30" x14ac:dyDescent="0.25">
      <c r="A698" s="62">
        <v>688</v>
      </c>
      <c r="B698" s="61" t="s">
        <v>15</v>
      </c>
      <c r="C698" s="62" t="s">
        <v>711</v>
      </c>
      <c r="D698" s="62" t="s">
        <v>319</v>
      </c>
      <c r="E698" s="63">
        <v>73.59</v>
      </c>
      <c r="F698" s="62">
        <f t="shared" si="80"/>
        <v>58</v>
      </c>
      <c r="G698" s="63">
        <v>4268.22</v>
      </c>
      <c r="H698" s="63"/>
      <c r="I698" s="63">
        <v>491.94</v>
      </c>
      <c r="J698" s="63">
        <v>2715.48</v>
      </c>
      <c r="K698" s="63">
        <v>787.1</v>
      </c>
      <c r="L698" s="63">
        <f t="shared" ref="L698:L761" si="82">SUM(G698:K698)</f>
        <v>8262.74</v>
      </c>
      <c r="M698" s="62" t="s">
        <v>95</v>
      </c>
      <c r="N698" s="114"/>
    </row>
    <row r="699" spans="1:14" ht="30" x14ac:dyDescent="0.25">
      <c r="A699" s="62">
        <v>689</v>
      </c>
      <c r="B699" s="61" t="s">
        <v>15</v>
      </c>
      <c r="C699" s="62" t="s">
        <v>712</v>
      </c>
      <c r="D699" s="62" t="s">
        <v>319</v>
      </c>
      <c r="E699" s="63">
        <v>73.59</v>
      </c>
      <c r="F699" s="62">
        <f t="shared" si="80"/>
        <v>58</v>
      </c>
      <c r="G699" s="63">
        <v>4268.22</v>
      </c>
      <c r="H699" s="63"/>
      <c r="I699" s="63">
        <v>491.94</v>
      </c>
      <c r="J699" s="63">
        <v>2715.48</v>
      </c>
      <c r="K699" s="63">
        <v>787.1</v>
      </c>
      <c r="L699" s="63">
        <f t="shared" si="82"/>
        <v>8262.74</v>
      </c>
      <c r="M699" s="62" t="s">
        <v>95</v>
      </c>
      <c r="N699" s="114"/>
    </row>
    <row r="700" spans="1:14" ht="30" x14ac:dyDescent="0.25">
      <c r="A700" s="62">
        <v>690</v>
      </c>
      <c r="B700" s="61" t="s">
        <v>15</v>
      </c>
      <c r="C700" s="62" t="s">
        <v>713</v>
      </c>
      <c r="D700" s="62" t="s">
        <v>319</v>
      </c>
      <c r="E700" s="63">
        <v>73.59</v>
      </c>
      <c r="F700" s="62">
        <f t="shared" si="80"/>
        <v>58</v>
      </c>
      <c r="G700" s="63">
        <v>4268.22</v>
      </c>
      <c r="H700" s="63"/>
      <c r="I700" s="63">
        <v>491.94</v>
      </c>
      <c r="J700" s="63">
        <v>2715.48</v>
      </c>
      <c r="K700" s="63">
        <v>787.1</v>
      </c>
      <c r="L700" s="63">
        <f t="shared" si="82"/>
        <v>8262.74</v>
      </c>
      <c r="M700" s="62" t="s">
        <v>95</v>
      </c>
      <c r="N700" s="114"/>
    </row>
    <row r="701" spans="1:14" ht="30" x14ac:dyDescent="0.25">
      <c r="A701" s="62">
        <v>691</v>
      </c>
      <c r="B701" s="61" t="s">
        <v>15</v>
      </c>
      <c r="C701" s="62" t="s">
        <v>714</v>
      </c>
      <c r="D701" s="62" t="s">
        <v>319</v>
      </c>
      <c r="E701" s="63">
        <v>73.59</v>
      </c>
      <c r="F701" s="62">
        <f t="shared" si="80"/>
        <v>58</v>
      </c>
      <c r="G701" s="63">
        <v>4268.22</v>
      </c>
      <c r="H701" s="63"/>
      <c r="I701" s="63">
        <v>491.94</v>
      </c>
      <c r="J701" s="63">
        <v>2715.48</v>
      </c>
      <c r="K701" s="63">
        <v>787.1</v>
      </c>
      <c r="L701" s="63">
        <f t="shared" si="82"/>
        <v>8262.74</v>
      </c>
      <c r="M701" s="62" t="s">
        <v>95</v>
      </c>
      <c r="N701" s="114"/>
    </row>
    <row r="702" spans="1:14" ht="30" x14ac:dyDescent="0.25">
      <c r="A702" s="62">
        <v>692</v>
      </c>
      <c r="B702" s="61" t="s">
        <v>15</v>
      </c>
      <c r="C702" s="62" t="s">
        <v>715</v>
      </c>
      <c r="D702" s="62" t="s">
        <v>319</v>
      </c>
      <c r="E702" s="63">
        <v>73.59</v>
      </c>
      <c r="F702" s="62">
        <f t="shared" si="80"/>
        <v>58</v>
      </c>
      <c r="G702" s="63">
        <v>4268.22</v>
      </c>
      <c r="H702" s="63"/>
      <c r="I702" s="63">
        <v>491.94</v>
      </c>
      <c r="J702" s="63">
        <v>2715.48</v>
      </c>
      <c r="K702" s="63">
        <v>787.1</v>
      </c>
      <c r="L702" s="63">
        <f t="shared" si="82"/>
        <v>8262.74</v>
      </c>
      <c r="M702" s="62" t="s">
        <v>95</v>
      </c>
      <c r="N702" s="114"/>
    </row>
    <row r="703" spans="1:14" ht="30" x14ac:dyDescent="0.25">
      <c r="A703" s="62">
        <v>693</v>
      </c>
      <c r="B703" s="61" t="s">
        <v>15</v>
      </c>
      <c r="C703" s="62" t="s">
        <v>716</v>
      </c>
      <c r="D703" s="62" t="s">
        <v>319</v>
      </c>
      <c r="E703" s="63">
        <v>73.59</v>
      </c>
      <c r="F703" s="62">
        <f t="shared" si="80"/>
        <v>58</v>
      </c>
      <c r="G703" s="63">
        <v>4268.22</v>
      </c>
      <c r="H703" s="63"/>
      <c r="I703" s="63">
        <v>491.94</v>
      </c>
      <c r="J703" s="63">
        <v>2715.48</v>
      </c>
      <c r="K703" s="63">
        <v>787.1</v>
      </c>
      <c r="L703" s="63">
        <f t="shared" si="82"/>
        <v>8262.74</v>
      </c>
      <c r="M703" s="62" t="s">
        <v>95</v>
      </c>
      <c r="N703" s="114"/>
    </row>
    <row r="704" spans="1:14" ht="30" x14ac:dyDescent="0.25">
      <c r="A704" s="62">
        <v>694</v>
      </c>
      <c r="B704" s="61" t="s">
        <v>15</v>
      </c>
      <c r="C704" s="62" t="s">
        <v>717</v>
      </c>
      <c r="D704" s="62" t="s">
        <v>319</v>
      </c>
      <c r="E704" s="63">
        <v>73.59</v>
      </c>
      <c r="F704" s="62">
        <f t="shared" si="80"/>
        <v>58</v>
      </c>
      <c r="G704" s="63">
        <v>4268.22</v>
      </c>
      <c r="H704" s="63"/>
      <c r="I704" s="63">
        <v>491.94</v>
      </c>
      <c r="J704" s="63">
        <v>2715.48</v>
      </c>
      <c r="K704" s="63">
        <v>787.1</v>
      </c>
      <c r="L704" s="63">
        <f t="shared" si="82"/>
        <v>8262.74</v>
      </c>
      <c r="M704" s="62" t="s">
        <v>95</v>
      </c>
      <c r="N704" s="114"/>
    </row>
    <row r="705" spans="1:14" ht="30" x14ac:dyDescent="0.25">
      <c r="A705" s="62">
        <v>695</v>
      </c>
      <c r="B705" s="61" t="s">
        <v>15</v>
      </c>
      <c r="C705" s="62" t="s">
        <v>718</v>
      </c>
      <c r="D705" s="62" t="s">
        <v>319</v>
      </c>
      <c r="E705" s="63">
        <v>73.59</v>
      </c>
      <c r="F705" s="62">
        <f t="shared" si="80"/>
        <v>58</v>
      </c>
      <c r="G705" s="63">
        <v>4268.22</v>
      </c>
      <c r="H705" s="63"/>
      <c r="I705" s="63">
        <v>491.94</v>
      </c>
      <c r="J705" s="63">
        <v>2715.48</v>
      </c>
      <c r="K705" s="63">
        <v>787.1</v>
      </c>
      <c r="L705" s="63">
        <f t="shared" si="82"/>
        <v>8262.74</v>
      </c>
      <c r="M705" s="62" t="s">
        <v>95</v>
      </c>
      <c r="N705" s="114"/>
    </row>
    <row r="706" spans="1:14" ht="30" x14ac:dyDescent="0.25">
      <c r="A706" s="62">
        <v>696</v>
      </c>
      <c r="B706" s="61" t="s">
        <v>15</v>
      </c>
      <c r="C706" s="62" t="s">
        <v>719</v>
      </c>
      <c r="D706" s="62" t="s">
        <v>319</v>
      </c>
      <c r="E706" s="63">
        <v>73.59</v>
      </c>
      <c r="F706" s="62">
        <f t="shared" si="80"/>
        <v>58</v>
      </c>
      <c r="G706" s="63">
        <v>4268.22</v>
      </c>
      <c r="H706" s="63"/>
      <c r="I706" s="63">
        <v>491.94</v>
      </c>
      <c r="J706" s="63">
        <v>2715.48</v>
      </c>
      <c r="K706" s="63">
        <v>787.1</v>
      </c>
      <c r="L706" s="63">
        <f t="shared" si="82"/>
        <v>8262.74</v>
      </c>
      <c r="M706" s="62" t="s">
        <v>95</v>
      </c>
      <c r="N706" s="114"/>
    </row>
    <row r="707" spans="1:14" ht="30" x14ac:dyDescent="0.25">
      <c r="A707" s="62">
        <v>697</v>
      </c>
      <c r="B707" s="61" t="s">
        <v>15</v>
      </c>
      <c r="C707" s="62" t="s">
        <v>720</v>
      </c>
      <c r="D707" s="62" t="s">
        <v>319</v>
      </c>
      <c r="E707" s="63">
        <v>73.59</v>
      </c>
      <c r="F707" s="62">
        <f t="shared" si="80"/>
        <v>58</v>
      </c>
      <c r="G707" s="63">
        <v>4268.22</v>
      </c>
      <c r="H707" s="63"/>
      <c r="I707" s="63">
        <v>491.94</v>
      </c>
      <c r="J707" s="63">
        <v>2715.48</v>
      </c>
      <c r="K707" s="63">
        <v>787.1</v>
      </c>
      <c r="L707" s="63">
        <f t="shared" si="82"/>
        <v>8262.74</v>
      </c>
      <c r="M707" s="62" t="s">
        <v>95</v>
      </c>
      <c r="N707" s="114"/>
    </row>
    <row r="708" spans="1:14" ht="30" x14ac:dyDescent="0.25">
      <c r="A708" s="62">
        <v>698</v>
      </c>
      <c r="B708" s="61" t="s">
        <v>15</v>
      </c>
      <c r="C708" s="62" t="s">
        <v>721</v>
      </c>
      <c r="D708" s="62" t="s">
        <v>319</v>
      </c>
      <c r="E708" s="63">
        <v>73.59</v>
      </c>
      <c r="F708" s="62">
        <f t="shared" si="80"/>
        <v>58</v>
      </c>
      <c r="G708" s="63">
        <v>4268.22</v>
      </c>
      <c r="H708" s="63"/>
      <c r="I708" s="63">
        <v>491.94</v>
      </c>
      <c r="J708" s="63">
        <v>2715.48</v>
      </c>
      <c r="K708" s="63">
        <v>787.1</v>
      </c>
      <c r="L708" s="63">
        <f t="shared" si="82"/>
        <v>8262.74</v>
      </c>
      <c r="M708" s="62" t="s">
        <v>95</v>
      </c>
      <c r="N708" s="114"/>
    </row>
    <row r="709" spans="1:14" ht="30" x14ac:dyDescent="0.25">
      <c r="A709" s="62">
        <v>699</v>
      </c>
      <c r="B709" s="61" t="s">
        <v>15</v>
      </c>
      <c r="C709" s="62" t="s">
        <v>722</v>
      </c>
      <c r="D709" s="62" t="s">
        <v>319</v>
      </c>
      <c r="E709" s="63">
        <v>73.59</v>
      </c>
      <c r="F709" s="62">
        <f t="shared" si="80"/>
        <v>58</v>
      </c>
      <c r="G709" s="63">
        <v>4268.22</v>
      </c>
      <c r="H709" s="63"/>
      <c r="I709" s="63">
        <v>491.94</v>
      </c>
      <c r="J709" s="63">
        <v>2715.48</v>
      </c>
      <c r="K709" s="63">
        <v>787.1</v>
      </c>
      <c r="L709" s="63">
        <f t="shared" si="82"/>
        <v>8262.74</v>
      </c>
      <c r="M709" s="62" t="s">
        <v>95</v>
      </c>
      <c r="N709" s="114"/>
    </row>
    <row r="710" spans="1:14" ht="30" x14ac:dyDescent="0.25">
      <c r="A710" s="62">
        <v>700</v>
      </c>
      <c r="B710" s="61" t="s">
        <v>15</v>
      </c>
      <c r="C710" s="62" t="s">
        <v>723</v>
      </c>
      <c r="D710" s="62" t="s">
        <v>319</v>
      </c>
      <c r="E710" s="63">
        <v>73.59</v>
      </c>
      <c r="F710" s="62">
        <f t="shared" si="80"/>
        <v>58</v>
      </c>
      <c r="G710" s="63">
        <v>4268.22</v>
      </c>
      <c r="H710" s="63"/>
      <c r="I710" s="63">
        <v>491.94</v>
      </c>
      <c r="J710" s="63">
        <v>2715.48</v>
      </c>
      <c r="K710" s="63">
        <v>787.1</v>
      </c>
      <c r="L710" s="63">
        <f t="shared" si="82"/>
        <v>8262.74</v>
      </c>
      <c r="M710" s="62" t="s">
        <v>95</v>
      </c>
      <c r="N710" s="114"/>
    </row>
    <row r="711" spans="1:14" ht="30" x14ac:dyDescent="0.25">
      <c r="A711" s="62">
        <v>701</v>
      </c>
      <c r="B711" s="61" t="s">
        <v>15</v>
      </c>
      <c r="C711" s="62" t="s">
        <v>724</v>
      </c>
      <c r="D711" s="62" t="s">
        <v>319</v>
      </c>
      <c r="E711" s="63">
        <v>73.59</v>
      </c>
      <c r="F711" s="62">
        <f t="shared" si="80"/>
        <v>58</v>
      </c>
      <c r="G711" s="63">
        <v>4268.22</v>
      </c>
      <c r="H711" s="63"/>
      <c r="I711" s="63">
        <v>491.94</v>
      </c>
      <c r="J711" s="63">
        <v>2715.48</v>
      </c>
      <c r="K711" s="63">
        <v>787.1</v>
      </c>
      <c r="L711" s="63">
        <f t="shared" si="82"/>
        <v>8262.74</v>
      </c>
      <c r="M711" s="62" t="s">
        <v>95</v>
      </c>
      <c r="N711" s="114"/>
    </row>
    <row r="712" spans="1:14" ht="30" x14ac:dyDescent="0.25">
      <c r="A712" s="62">
        <v>702</v>
      </c>
      <c r="B712" s="61" t="s">
        <v>15</v>
      </c>
      <c r="C712" s="62" t="s">
        <v>725</v>
      </c>
      <c r="D712" s="62" t="s">
        <v>319</v>
      </c>
      <c r="E712" s="63">
        <v>73.59</v>
      </c>
      <c r="F712" s="62">
        <f t="shared" si="80"/>
        <v>58</v>
      </c>
      <c r="G712" s="63">
        <v>4268.22</v>
      </c>
      <c r="H712" s="63"/>
      <c r="I712" s="63">
        <v>491.94</v>
      </c>
      <c r="J712" s="63">
        <v>2715.48</v>
      </c>
      <c r="K712" s="63">
        <v>787.1</v>
      </c>
      <c r="L712" s="63">
        <f t="shared" si="82"/>
        <v>8262.74</v>
      </c>
      <c r="M712" s="62" t="s">
        <v>95</v>
      </c>
      <c r="N712" s="114"/>
    </row>
    <row r="713" spans="1:14" ht="30" x14ac:dyDescent="0.25">
      <c r="A713" s="62">
        <v>703</v>
      </c>
      <c r="B713" s="61" t="s">
        <v>15</v>
      </c>
      <c r="C713" s="62" t="s">
        <v>726</v>
      </c>
      <c r="D713" s="62" t="s">
        <v>319</v>
      </c>
      <c r="E713" s="63">
        <v>73.59</v>
      </c>
      <c r="F713" s="62">
        <f t="shared" si="80"/>
        <v>58</v>
      </c>
      <c r="G713" s="63">
        <v>4268.22</v>
      </c>
      <c r="H713" s="63"/>
      <c r="I713" s="63">
        <v>491.94</v>
      </c>
      <c r="J713" s="63">
        <v>2715.48</v>
      </c>
      <c r="K713" s="63">
        <v>787.1</v>
      </c>
      <c r="L713" s="63">
        <f t="shared" si="82"/>
        <v>8262.74</v>
      </c>
      <c r="M713" s="62" t="s">
        <v>95</v>
      </c>
      <c r="N713" s="114"/>
    </row>
    <row r="714" spans="1:14" ht="30" x14ac:dyDescent="0.25">
      <c r="A714" s="62">
        <v>704</v>
      </c>
      <c r="B714" s="61" t="s">
        <v>15</v>
      </c>
      <c r="C714" s="62" t="s">
        <v>727</v>
      </c>
      <c r="D714" s="62" t="s">
        <v>319</v>
      </c>
      <c r="E714" s="63">
        <v>73.59</v>
      </c>
      <c r="F714" s="62">
        <f t="shared" si="80"/>
        <v>58</v>
      </c>
      <c r="G714" s="63">
        <v>4268.22</v>
      </c>
      <c r="H714" s="63"/>
      <c r="I714" s="63">
        <v>491.94</v>
      </c>
      <c r="J714" s="63">
        <v>2715.48</v>
      </c>
      <c r="K714" s="63">
        <v>787.1</v>
      </c>
      <c r="L714" s="63">
        <f t="shared" si="82"/>
        <v>8262.74</v>
      </c>
      <c r="M714" s="62" t="s">
        <v>95</v>
      </c>
      <c r="N714" s="114"/>
    </row>
    <row r="715" spans="1:14" ht="30" x14ac:dyDescent="0.25">
      <c r="A715" s="62">
        <v>705</v>
      </c>
      <c r="B715" s="61" t="s">
        <v>15</v>
      </c>
      <c r="C715" s="62" t="s">
        <v>728</v>
      </c>
      <c r="D715" s="62" t="s">
        <v>319</v>
      </c>
      <c r="E715" s="63">
        <v>73.59</v>
      </c>
      <c r="F715" s="62">
        <f t="shared" si="80"/>
        <v>58</v>
      </c>
      <c r="G715" s="63">
        <v>4268.22</v>
      </c>
      <c r="H715" s="63"/>
      <c r="I715" s="63">
        <v>491.94</v>
      </c>
      <c r="J715" s="63">
        <v>2715.48</v>
      </c>
      <c r="K715" s="63">
        <v>787.1</v>
      </c>
      <c r="L715" s="63">
        <f t="shared" si="82"/>
        <v>8262.74</v>
      </c>
      <c r="M715" s="62" t="s">
        <v>95</v>
      </c>
      <c r="N715" s="114"/>
    </row>
    <row r="716" spans="1:14" ht="30" x14ac:dyDescent="0.25">
      <c r="A716" s="62">
        <v>706</v>
      </c>
      <c r="B716" s="61" t="s">
        <v>15</v>
      </c>
      <c r="C716" s="62" t="s">
        <v>729</v>
      </c>
      <c r="D716" s="62" t="s">
        <v>319</v>
      </c>
      <c r="E716" s="63">
        <v>73.59</v>
      </c>
      <c r="F716" s="62">
        <f t="shared" ref="F716:F779" si="83">G716/E716</f>
        <v>58</v>
      </c>
      <c r="G716" s="63">
        <v>4268.22</v>
      </c>
      <c r="H716" s="63"/>
      <c r="I716" s="63">
        <v>491.94</v>
      </c>
      <c r="J716" s="63">
        <v>2715.48</v>
      </c>
      <c r="K716" s="63">
        <v>787.1</v>
      </c>
      <c r="L716" s="63">
        <f t="shared" si="82"/>
        <v>8262.74</v>
      </c>
      <c r="M716" s="62" t="s">
        <v>95</v>
      </c>
      <c r="N716" s="114"/>
    </row>
    <row r="717" spans="1:14" ht="30" x14ac:dyDescent="0.25">
      <c r="A717" s="62">
        <v>707</v>
      </c>
      <c r="B717" s="61" t="s">
        <v>15</v>
      </c>
      <c r="C717" s="62" t="s">
        <v>730</v>
      </c>
      <c r="D717" s="62" t="s">
        <v>319</v>
      </c>
      <c r="E717" s="63">
        <v>73.59</v>
      </c>
      <c r="F717" s="62">
        <f t="shared" si="83"/>
        <v>58</v>
      </c>
      <c r="G717" s="63">
        <v>4268.22</v>
      </c>
      <c r="H717" s="63"/>
      <c r="I717" s="63">
        <v>491.94</v>
      </c>
      <c r="J717" s="63">
        <v>2715.48</v>
      </c>
      <c r="K717" s="63">
        <v>787.1</v>
      </c>
      <c r="L717" s="63">
        <f t="shared" si="82"/>
        <v>8262.74</v>
      </c>
      <c r="M717" s="62" t="s">
        <v>95</v>
      </c>
      <c r="N717" s="114"/>
    </row>
    <row r="718" spans="1:14" ht="30" x14ac:dyDescent="0.25">
      <c r="A718" s="62">
        <v>708</v>
      </c>
      <c r="B718" s="61" t="s">
        <v>15</v>
      </c>
      <c r="C718" s="62" t="s">
        <v>731</v>
      </c>
      <c r="D718" s="62" t="s">
        <v>319</v>
      </c>
      <c r="E718" s="63">
        <v>73.59</v>
      </c>
      <c r="F718" s="62">
        <f t="shared" si="83"/>
        <v>58</v>
      </c>
      <c r="G718" s="63">
        <v>4268.22</v>
      </c>
      <c r="H718" s="63"/>
      <c r="I718" s="63">
        <v>491.94</v>
      </c>
      <c r="J718" s="63">
        <v>2715.48</v>
      </c>
      <c r="K718" s="63">
        <v>787.1</v>
      </c>
      <c r="L718" s="63">
        <f t="shared" si="82"/>
        <v>8262.74</v>
      </c>
      <c r="M718" s="62" t="s">
        <v>95</v>
      </c>
      <c r="N718" s="114"/>
    </row>
    <row r="719" spans="1:14" ht="30" x14ac:dyDescent="0.25">
      <c r="A719" s="62">
        <v>709</v>
      </c>
      <c r="B719" s="61" t="s">
        <v>15</v>
      </c>
      <c r="C719" s="62" t="s">
        <v>732</v>
      </c>
      <c r="D719" s="62" t="s">
        <v>319</v>
      </c>
      <c r="E719" s="63">
        <v>73.59</v>
      </c>
      <c r="F719" s="62">
        <f t="shared" si="83"/>
        <v>58</v>
      </c>
      <c r="G719" s="63">
        <v>4268.22</v>
      </c>
      <c r="H719" s="63"/>
      <c r="I719" s="63">
        <v>491.94</v>
      </c>
      <c r="J719" s="63">
        <v>2715.48</v>
      </c>
      <c r="K719" s="63">
        <v>787.1</v>
      </c>
      <c r="L719" s="63">
        <f t="shared" si="82"/>
        <v>8262.74</v>
      </c>
      <c r="M719" s="62" t="s">
        <v>95</v>
      </c>
      <c r="N719" s="114"/>
    </row>
    <row r="720" spans="1:14" ht="30" x14ac:dyDescent="0.25">
      <c r="A720" s="62">
        <v>710</v>
      </c>
      <c r="B720" s="61" t="s">
        <v>15</v>
      </c>
      <c r="C720" s="62" t="s">
        <v>733</v>
      </c>
      <c r="D720" s="62" t="s">
        <v>319</v>
      </c>
      <c r="E720" s="63">
        <v>73.59</v>
      </c>
      <c r="F720" s="62">
        <f t="shared" si="83"/>
        <v>58</v>
      </c>
      <c r="G720" s="63">
        <v>4268.22</v>
      </c>
      <c r="H720" s="63"/>
      <c r="I720" s="63">
        <v>491.94</v>
      </c>
      <c r="J720" s="63">
        <v>2715.48</v>
      </c>
      <c r="K720" s="63">
        <v>787.1</v>
      </c>
      <c r="L720" s="63">
        <f t="shared" si="82"/>
        <v>8262.74</v>
      </c>
      <c r="M720" s="62" t="s">
        <v>95</v>
      </c>
      <c r="N720" s="114"/>
    </row>
    <row r="721" spans="1:14" ht="30" x14ac:dyDescent="0.25">
      <c r="A721" s="62">
        <v>711</v>
      </c>
      <c r="B721" s="61" t="s">
        <v>15</v>
      </c>
      <c r="C721" s="62" t="s">
        <v>734</v>
      </c>
      <c r="D721" s="62" t="s">
        <v>319</v>
      </c>
      <c r="E721" s="63">
        <v>73.59</v>
      </c>
      <c r="F721" s="62">
        <f t="shared" si="83"/>
        <v>58</v>
      </c>
      <c r="G721" s="63">
        <v>4268.22</v>
      </c>
      <c r="H721" s="63"/>
      <c r="I721" s="63">
        <v>491.94</v>
      </c>
      <c r="J721" s="63">
        <v>2715.48</v>
      </c>
      <c r="K721" s="63">
        <v>787.1</v>
      </c>
      <c r="L721" s="63">
        <f t="shared" si="82"/>
        <v>8262.74</v>
      </c>
      <c r="M721" s="62" t="s">
        <v>95</v>
      </c>
      <c r="N721" s="114"/>
    </row>
    <row r="722" spans="1:14" ht="30" x14ac:dyDescent="0.25">
      <c r="A722" s="62">
        <v>712</v>
      </c>
      <c r="B722" s="61" t="s">
        <v>15</v>
      </c>
      <c r="C722" s="62" t="s">
        <v>735</v>
      </c>
      <c r="D722" s="62" t="s">
        <v>736</v>
      </c>
      <c r="E722" s="63">
        <v>75.64</v>
      </c>
      <c r="F722" s="62">
        <f t="shared" si="83"/>
        <v>58</v>
      </c>
      <c r="G722" s="63">
        <v>4387.12</v>
      </c>
      <c r="H722" s="63">
        <v>98.39</v>
      </c>
      <c r="I722" s="63">
        <v>491.94</v>
      </c>
      <c r="J722" s="63">
        <v>2715.48</v>
      </c>
      <c r="K722" s="63">
        <v>787.1</v>
      </c>
      <c r="L722" s="63">
        <f t="shared" si="82"/>
        <v>8480.0300000000007</v>
      </c>
      <c r="M722" s="62" t="s">
        <v>95</v>
      </c>
      <c r="N722" s="114"/>
    </row>
    <row r="723" spans="1:14" x14ac:dyDescent="0.25">
      <c r="A723" s="62">
        <v>713</v>
      </c>
      <c r="B723" s="61" t="s">
        <v>15</v>
      </c>
      <c r="C723" s="62" t="s">
        <v>737</v>
      </c>
      <c r="D723" s="62" t="s">
        <v>17</v>
      </c>
      <c r="E723" s="63">
        <v>71.400000000000006</v>
      </c>
      <c r="F723" s="62">
        <f t="shared" si="83"/>
        <v>28</v>
      </c>
      <c r="G723" s="63">
        <v>1999.2</v>
      </c>
      <c r="H723" s="63"/>
      <c r="I723" s="63">
        <v>250</v>
      </c>
      <c r="J723" s="63">
        <v>1380</v>
      </c>
      <c r="K723" s="63">
        <v>400</v>
      </c>
      <c r="L723" s="63">
        <f t="shared" si="82"/>
        <v>4029.2</v>
      </c>
      <c r="M723" s="64"/>
      <c r="N723" s="114"/>
    </row>
    <row r="724" spans="1:14" x14ac:dyDescent="0.25">
      <c r="A724" s="62">
        <v>714</v>
      </c>
      <c r="B724" s="61" t="s">
        <v>15</v>
      </c>
      <c r="C724" s="62" t="s">
        <v>738</v>
      </c>
      <c r="D724" s="62" t="s">
        <v>17</v>
      </c>
      <c r="E724" s="63">
        <v>71.400000000000006</v>
      </c>
      <c r="F724" s="62">
        <f t="shared" si="83"/>
        <v>28</v>
      </c>
      <c r="G724" s="63">
        <v>1999.2</v>
      </c>
      <c r="H724" s="63"/>
      <c r="I724" s="63">
        <v>250</v>
      </c>
      <c r="J724" s="63">
        <v>1380</v>
      </c>
      <c r="K724" s="63">
        <v>400</v>
      </c>
      <c r="L724" s="63">
        <f t="shared" si="82"/>
        <v>4029.2</v>
      </c>
      <c r="M724" s="64"/>
      <c r="N724" s="114"/>
    </row>
    <row r="725" spans="1:14" ht="30" x14ac:dyDescent="0.25">
      <c r="A725" s="62">
        <v>715</v>
      </c>
      <c r="B725" s="61" t="s">
        <v>15</v>
      </c>
      <c r="C725" s="62" t="s">
        <v>739</v>
      </c>
      <c r="D725" s="62" t="s">
        <v>319</v>
      </c>
      <c r="E725" s="63">
        <v>73.59</v>
      </c>
      <c r="F725" s="62">
        <f t="shared" si="83"/>
        <v>57.999999999999986</v>
      </c>
      <c r="G725" s="63">
        <f>2060.52+2207.7</f>
        <v>4268.2199999999993</v>
      </c>
      <c r="H725" s="63">
        <f>35+33.87</f>
        <v>68.87</v>
      </c>
      <c r="I725" s="63">
        <f>250+241.94</f>
        <v>491.94</v>
      </c>
      <c r="J725" s="63">
        <f>1380+1335.49</f>
        <v>2715.49</v>
      </c>
      <c r="K725" s="63">
        <f>400+387.1</f>
        <v>787.1</v>
      </c>
      <c r="L725" s="63">
        <f t="shared" ref="L725:L739" si="84">SUM(G725:K725)</f>
        <v>8331.619999999999</v>
      </c>
      <c r="M725" s="62" t="s">
        <v>95</v>
      </c>
      <c r="N725" s="114"/>
    </row>
    <row r="726" spans="1:14" ht="30" x14ac:dyDescent="0.25">
      <c r="A726" s="62">
        <v>716</v>
      </c>
      <c r="B726" s="61" t="s">
        <v>15</v>
      </c>
      <c r="C726" s="62" t="s">
        <v>740</v>
      </c>
      <c r="D726" s="62" t="s">
        <v>319</v>
      </c>
      <c r="E726" s="63">
        <v>73.59</v>
      </c>
      <c r="F726" s="62">
        <f t="shared" si="83"/>
        <v>57.999999999999986</v>
      </c>
      <c r="G726" s="63">
        <f>2060.52+2207.7</f>
        <v>4268.2199999999993</v>
      </c>
      <c r="H726" s="63"/>
      <c r="I726" s="63">
        <f>250+241.94</f>
        <v>491.94</v>
      </c>
      <c r="J726" s="63">
        <f>1380+1335.49</f>
        <v>2715.49</v>
      </c>
      <c r="K726" s="63">
        <f>400+387.1</f>
        <v>787.1</v>
      </c>
      <c r="L726" s="63">
        <f t="shared" si="84"/>
        <v>8262.7499999999982</v>
      </c>
      <c r="M726" s="62" t="s">
        <v>95</v>
      </c>
      <c r="N726" s="114"/>
    </row>
    <row r="727" spans="1:14" ht="30" x14ac:dyDescent="0.25">
      <c r="A727" s="62">
        <v>717</v>
      </c>
      <c r="B727" s="61" t="s">
        <v>15</v>
      </c>
      <c r="C727" s="62" t="s">
        <v>741</v>
      </c>
      <c r="D727" s="62" t="s">
        <v>319</v>
      </c>
      <c r="E727" s="63">
        <v>73.59</v>
      </c>
      <c r="F727" s="62">
        <f t="shared" si="83"/>
        <v>57.999999999999986</v>
      </c>
      <c r="G727" s="63">
        <f>2060.52+2207.7</f>
        <v>4268.2199999999993</v>
      </c>
      <c r="H727" s="63"/>
      <c r="I727" s="63">
        <f>250+241.94</f>
        <v>491.94</v>
      </c>
      <c r="J727" s="63">
        <f>1380+1335.49</f>
        <v>2715.49</v>
      </c>
      <c r="K727" s="63">
        <f>400+387.1</f>
        <v>787.1</v>
      </c>
      <c r="L727" s="63">
        <f t="shared" si="84"/>
        <v>8262.7499999999982</v>
      </c>
      <c r="M727" s="62" t="s">
        <v>95</v>
      </c>
      <c r="N727" s="114"/>
    </row>
    <row r="728" spans="1:14" ht="30" x14ac:dyDescent="0.25">
      <c r="A728" s="62">
        <v>718</v>
      </c>
      <c r="B728" s="61" t="s">
        <v>15</v>
      </c>
      <c r="C728" s="62" t="s">
        <v>742</v>
      </c>
      <c r="D728" s="62" t="s">
        <v>319</v>
      </c>
      <c r="E728" s="63">
        <v>73.59</v>
      </c>
      <c r="F728" s="62">
        <f t="shared" si="83"/>
        <v>57.999999999999986</v>
      </c>
      <c r="G728" s="63">
        <f>2060.52+2207.7</f>
        <v>4268.2199999999993</v>
      </c>
      <c r="H728" s="63"/>
      <c r="I728" s="63">
        <f>250+241.94</f>
        <v>491.94</v>
      </c>
      <c r="J728" s="63">
        <f>1380+1335.49</f>
        <v>2715.49</v>
      </c>
      <c r="K728" s="63">
        <f>400+387.1</f>
        <v>787.1</v>
      </c>
      <c r="L728" s="63">
        <f t="shared" si="84"/>
        <v>8262.7499999999982</v>
      </c>
      <c r="M728" s="62" t="s">
        <v>95</v>
      </c>
      <c r="N728" s="114"/>
    </row>
    <row r="729" spans="1:14" ht="30" x14ac:dyDescent="0.25">
      <c r="A729" s="62">
        <v>719</v>
      </c>
      <c r="B729" s="61" t="s">
        <v>15</v>
      </c>
      <c r="C729" s="62" t="s">
        <v>743</v>
      </c>
      <c r="D729" s="62" t="s">
        <v>319</v>
      </c>
      <c r="E729" s="63">
        <v>73.59</v>
      </c>
      <c r="F729" s="62">
        <f t="shared" si="83"/>
        <v>57.999999999999986</v>
      </c>
      <c r="G729" s="63">
        <f t="shared" ref="G729:G739" si="85">2060.52+2207.7</f>
        <v>4268.2199999999993</v>
      </c>
      <c r="H729" s="63"/>
      <c r="I729" s="63">
        <f t="shared" ref="I729:I739" si="86">250+241.94</f>
        <v>491.94</v>
      </c>
      <c r="J729" s="63">
        <f t="shared" ref="J729:J739" si="87">1380+1335.49</f>
        <v>2715.49</v>
      </c>
      <c r="K729" s="63">
        <f t="shared" ref="K729:K739" si="88">400+387.1</f>
        <v>787.1</v>
      </c>
      <c r="L729" s="63">
        <f t="shared" si="84"/>
        <v>8262.7499999999982</v>
      </c>
      <c r="M729" s="62" t="s">
        <v>95</v>
      </c>
      <c r="N729" s="114"/>
    </row>
    <row r="730" spans="1:14" ht="30" x14ac:dyDescent="0.25">
      <c r="A730" s="62">
        <v>720</v>
      </c>
      <c r="B730" s="61" t="s">
        <v>15</v>
      </c>
      <c r="C730" s="62" t="s">
        <v>744</v>
      </c>
      <c r="D730" s="62" t="s">
        <v>319</v>
      </c>
      <c r="E730" s="63">
        <v>73.59</v>
      </c>
      <c r="F730" s="62">
        <f t="shared" si="83"/>
        <v>57.999999999999986</v>
      </c>
      <c r="G730" s="63">
        <f t="shared" si="85"/>
        <v>4268.2199999999993</v>
      </c>
      <c r="H730" s="63"/>
      <c r="I730" s="63">
        <f t="shared" si="86"/>
        <v>491.94</v>
      </c>
      <c r="J730" s="63">
        <f t="shared" si="87"/>
        <v>2715.49</v>
      </c>
      <c r="K730" s="63">
        <f t="shared" si="88"/>
        <v>787.1</v>
      </c>
      <c r="L730" s="63">
        <f t="shared" si="84"/>
        <v>8262.7499999999982</v>
      </c>
      <c r="M730" s="62" t="s">
        <v>95</v>
      </c>
      <c r="N730" s="114"/>
    </row>
    <row r="731" spans="1:14" ht="30" x14ac:dyDescent="0.25">
      <c r="A731" s="62">
        <v>721</v>
      </c>
      <c r="B731" s="61" t="s">
        <v>15</v>
      </c>
      <c r="C731" s="62" t="s">
        <v>745</v>
      </c>
      <c r="D731" s="62" t="s">
        <v>319</v>
      </c>
      <c r="E731" s="63">
        <v>73.59</v>
      </c>
      <c r="F731" s="62">
        <f t="shared" si="83"/>
        <v>57.999999999999986</v>
      </c>
      <c r="G731" s="63">
        <f t="shared" si="85"/>
        <v>4268.2199999999993</v>
      </c>
      <c r="H731" s="63"/>
      <c r="I731" s="63">
        <f t="shared" si="86"/>
        <v>491.94</v>
      </c>
      <c r="J731" s="63">
        <f t="shared" si="87"/>
        <v>2715.49</v>
      </c>
      <c r="K731" s="63">
        <f t="shared" si="88"/>
        <v>787.1</v>
      </c>
      <c r="L731" s="63">
        <f t="shared" si="84"/>
        <v>8262.7499999999982</v>
      </c>
      <c r="M731" s="62" t="s">
        <v>95</v>
      </c>
      <c r="N731" s="114"/>
    </row>
    <row r="732" spans="1:14" ht="30" x14ac:dyDescent="0.25">
      <c r="A732" s="62">
        <v>722</v>
      </c>
      <c r="B732" s="61" t="s">
        <v>15</v>
      </c>
      <c r="C732" s="62" t="s">
        <v>746</v>
      </c>
      <c r="D732" s="62" t="s">
        <v>319</v>
      </c>
      <c r="E732" s="63">
        <v>73.59</v>
      </c>
      <c r="F732" s="62">
        <f t="shared" si="83"/>
        <v>57.999999999999986</v>
      </c>
      <c r="G732" s="63">
        <f t="shared" si="85"/>
        <v>4268.2199999999993</v>
      </c>
      <c r="H732" s="63"/>
      <c r="I732" s="63">
        <f t="shared" si="86"/>
        <v>491.94</v>
      </c>
      <c r="J732" s="63">
        <f t="shared" si="87"/>
        <v>2715.49</v>
      </c>
      <c r="K732" s="63">
        <f t="shared" si="88"/>
        <v>787.1</v>
      </c>
      <c r="L732" s="63">
        <f t="shared" si="84"/>
        <v>8262.7499999999982</v>
      </c>
      <c r="M732" s="62" t="s">
        <v>95</v>
      </c>
      <c r="N732" s="114"/>
    </row>
    <row r="733" spans="1:14" ht="30" x14ac:dyDescent="0.25">
      <c r="A733" s="62">
        <v>723</v>
      </c>
      <c r="B733" s="61" t="s">
        <v>15</v>
      </c>
      <c r="C733" s="62" t="s">
        <v>747</v>
      </c>
      <c r="D733" s="62" t="s">
        <v>319</v>
      </c>
      <c r="E733" s="63">
        <v>73.59</v>
      </c>
      <c r="F733" s="62">
        <f t="shared" si="83"/>
        <v>57.999999999999986</v>
      </c>
      <c r="G733" s="63">
        <f t="shared" si="85"/>
        <v>4268.2199999999993</v>
      </c>
      <c r="H733" s="63"/>
      <c r="I733" s="63">
        <f t="shared" si="86"/>
        <v>491.94</v>
      </c>
      <c r="J733" s="63">
        <f t="shared" si="87"/>
        <v>2715.49</v>
      </c>
      <c r="K733" s="63">
        <f t="shared" si="88"/>
        <v>787.1</v>
      </c>
      <c r="L733" s="63">
        <f t="shared" si="84"/>
        <v>8262.7499999999982</v>
      </c>
      <c r="M733" s="62" t="s">
        <v>95</v>
      </c>
      <c r="N733" s="114"/>
    </row>
    <row r="734" spans="1:14" ht="30" x14ac:dyDescent="0.25">
      <c r="A734" s="62">
        <v>724</v>
      </c>
      <c r="B734" s="61" t="s">
        <v>15</v>
      </c>
      <c r="C734" s="62" t="s">
        <v>748</v>
      </c>
      <c r="D734" s="62" t="s">
        <v>319</v>
      </c>
      <c r="E734" s="63">
        <v>73.59</v>
      </c>
      <c r="F734" s="62">
        <f t="shared" si="83"/>
        <v>57.999999999999986</v>
      </c>
      <c r="G734" s="63">
        <f t="shared" si="85"/>
        <v>4268.2199999999993</v>
      </c>
      <c r="H734" s="63"/>
      <c r="I734" s="63">
        <f t="shared" si="86"/>
        <v>491.94</v>
      </c>
      <c r="J734" s="63">
        <f t="shared" si="87"/>
        <v>2715.49</v>
      </c>
      <c r="K734" s="63">
        <f t="shared" si="88"/>
        <v>787.1</v>
      </c>
      <c r="L734" s="63">
        <f t="shared" si="84"/>
        <v>8262.7499999999982</v>
      </c>
      <c r="M734" s="62" t="s">
        <v>95</v>
      </c>
      <c r="N734" s="114"/>
    </row>
    <row r="735" spans="1:14" ht="30" x14ac:dyDescent="0.25">
      <c r="A735" s="62">
        <v>725</v>
      </c>
      <c r="B735" s="61" t="s">
        <v>15</v>
      </c>
      <c r="C735" s="62" t="s">
        <v>749</v>
      </c>
      <c r="D735" s="62" t="s">
        <v>319</v>
      </c>
      <c r="E735" s="63">
        <v>73.59</v>
      </c>
      <c r="F735" s="62">
        <f t="shared" si="83"/>
        <v>57.999999999999986</v>
      </c>
      <c r="G735" s="63">
        <f t="shared" si="85"/>
        <v>4268.2199999999993</v>
      </c>
      <c r="H735" s="63"/>
      <c r="I735" s="63">
        <f t="shared" si="86"/>
        <v>491.94</v>
      </c>
      <c r="J735" s="63">
        <f t="shared" si="87"/>
        <v>2715.49</v>
      </c>
      <c r="K735" s="63">
        <f t="shared" si="88"/>
        <v>787.1</v>
      </c>
      <c r="L735" s="63">
        <f t="shared" si="84"/>
        <v>8262.7499999999982</v>
      </c>
      <c r="M735" s="62" t="s">
        <v>95</v>
      </c>
      <c r="N735" s="114"/>
    </row>
    <row r="736" spans="1:14" ht="30" x14ac:dyDescent="0.25">
      <c r="A736" s="62">
        <v>726</v>
      </c>
      <c r="B736" s="61" t="s">
        <v>15</v>
      </c>
      <c r="C736" s="62" t="s">
        <v>750</v>
      </c>
      <c r="D736" s="62" t="s">
        <v>319</v>
      </c>
      <c r="E736" s="63">
        <v>73.59</v>
      </c>
      <c r="F736" s="62">
        <f t="shared" si="83"/>
        <v>57.999999999999986</v>
      </c>
      <c r="G736" s="63">
        <f t="shared" si="85"/>
        <v>4268.2199999999993</v>
      </c>
      <c r="H736" s="63"/>
      <c r="I736" s="63">
        <f t="shared" si="86"/>
        <v>491.94</v>
      </c>
      <c r="J736" s="63">
        <f t="shared" si="87"/>
        <v>2715.49</v>
      </c>
      <c r="K736" s="63">
        <f t="shared" si="88"/>
        <v>787.1</v>
      </c>
      <c r="L736" s="63">
        <f t="shared" si="84"/>
        <v>8262.7499999999982</v>
      </c>
      <c r="M736" s="62" t="s">
        <v>95</v>
      </c>
      <c r="N736" s="114"/>
    </row>
    <row r="737" spans="1:14" ht="30" x14ac:dyDescent="0.25">
      <c r="A737" s="62">
        <v>727</v>
      </c>
      <c r="B737" s="61" t="s">
        <v>15</v>
      </c>
      <c r="C737" s="62" t="s">
        <v>751</v>
      </c>
      <c r="D737" s="62" t="s">
        <v>319</v>
      </c>
      <c r="E737" s="63">
        <v>73.59</v>
      </c>
      <c r="F737" s="62">
        <f t="shared" si="83"/>
        <v>57.999999999999986</v>
      </c>
      <c r="G737" s="63">
        <f t="shared" si="85"/>
        <v>4268.2199999999993</v>
      </c>
      <c r="H737" s="63"/>
      <c r="I737" s="63">
        <f t="shared" si="86"/>
        <v>491.94</v>
      </c>
      <c r="J737" s="63">
        <f t="shared" si="87"/>
        <v>2715.49</v>
      </c>
      <c r="K737" s="63">
        <f t="shared" si="88"/>
        <v>787.1</v>
      </c>
      <c r="L737" s="63">
        <f t="shared" si="84"/>
        <v>8262.7499999999982</v>
      </c>
      <c r="M737" s="62" t="s">
        <v>95</v>
      </c>
      <c r="N737" s="114"/>
    </row>
    <row r="738" spans="1:14" ht="30" x14ac:dyDescent="0.25">
      <c r="A738" s="62">
        <v>728</v>
      </c>
      <c r="B738" s="61" t="s">
        <v>15</v>
      </c>
      <c r="C738" s="62" t="s">
        <v>752</v>
      </c>
      <c r="D738" s="62" t="s">
        <v>319</v>
      </c>
      <c r="E738" s="63">
        <v>73.59</v>
      </c>
      <c r="F738" s="62">
        <f t="shared" si="83"/>
        <v>57.999999999999986</v>
      </c>
      <c r="G738" s="63">
        <f t="shared" si="85"/>
        <v>4268.2199999999993</v>
      </c>
      <c r="H738" s="63"/>
      <c r="I738" s="63">
        <f t="shared" si="86"/>
        <v>491.94</v>
      </c>
      <c r="J738" s="63">
        <f t="shared" si="87"/>
        <v>2715.49</v>
      </c>
      <c r="K738" s="63">
        <f t="shared" si="88"/>
        <v>787.1</v>
      </c>
      <c r="L738" s="63">
        <f t="shared" si="84"/>
        <v>8262.7499999999982</v>
      </c>
      <c r="M738" s="62" t="s">
        <v>95</v>
      </c>
      <c r="N738" s="114"/>
    </row>
    <row r="739" spans="1:14" ht="30" x14ac:dyDescent="0.25">
      <c r="A739" s="62">
        <v>729</v>
      </c>
      <c r="B739" s="61" t="s">
        <v>15</v>
      </c>
      <c r="C739" s="62" t="s">
        <v>753</v>
      </c>
      <c r="D739" s="62" t="s">
        <v>319</v>
      </c>
      <c r="E739" s="63">
        <v>73.59</v>
      </c>
      <c r="F739" s="62">
        <f t="shared" si="83"/>
        <v>57.999999999999986</v>
      </c>
      <c r="G739" s="63">
        <f t="shared" si="85"/>
        <v>4268.2199999999993</v>
      </c>
      <c r="H739" s="63"/>
      <c r="I739" s="63">
        <f t="shared" si="86"/>
        <v>491.94</v>
      </c>
      <c r="J739" s="63">
        <f t="shared" si="87"/>
        <v>2715.49</v>
      </c>
      <c r="K739" s="63">
        <f t="shared" si="88"/>
        <v>787.1</v>
      </c>
      <c r="L739" s="63">
        <f t="shared" si="84"/>
        <v>8262.7499999999982</v>
      </c>
      <c r="M739" s="62" t="s">
        <v>95</v>
      </c>
      <c r="N739" s="114"/>
    </row>
    <row r="740" spans="1:14" x14ac:dyDescent="0.25">
      <c r="A740" s="62">
        <v>730</v>
      </c>
      <c r="B740" s="61" t="s">
        <v>15</v>
      </c>
      <c r="C740" s="62" t="s">
        <v>754</v>
      </c>
      <c r="D740" s="62" t="s">
        <v>319</v>
      </c>
      <c r="E740" s="63">
        <v>73.59</v>
      </c>
      <c r="F740" s="62">
        <f t="shared" si="83"/>
        <v>28</v>
      </c>
      <c r="G740" s="63">
        <v>2060.52</v>
      </c>
      <c r="H740" s="63"/>
      <c r="I740" s="63">
        <v>250</v>
      </c>
      <c r="J740" s="63">
        <v>1150</v>
      </c>
      <c r="K740" s="63">
        <v>400</v>
      </c>
      <c r="L740" s="63">
        <f t="shared" si="82"/>
        <v>3860.52</v>
      </c>
      <c r="M740" s="64"/>
      <c r="N740" s="114"/>
    </row>
    <row r="741" spans="1:14" ht="30" x14ac:dyDescent="0.25">
      <c r="A741" s="62">
        <v>731</v>
      </c>
      <c r="B741" s="61" t="s">
        <v>15</v>
      </c>
      <c r="C741" s="62" t="s">
        <v>755</v>
      </c>
      <c r="D741" s="62" t="s">
        <v>319</v>
      </c>
      <c r="E741" s="63">
        <v>73.59</v>
      </c>
      <c r="F741" s="62">
        <f t="shared" si="83"/>
        <v>57.999999999999986</v>
      </c>
      <c r="G741" s="63">
        <f>2060.52+2207.7</f>
        <v>4268.2199999999993</v>
      </c>
      <c r="H741" s="63"/>
      <c r="I741" s="63">
        <f>250+241.94</f>
        <v>491.94</v>
      </c>
      <c r="J741" s="63">
        <f>1150+1112.91</f>
        <v>2262.91</v>
      </c>
      <c r="K741" s="63">
        <f>400+387.1</f>
        <v>787.1</v>
      </c>
      <c r="L741" s="63">
        <f t="shared" ref="L741" si="89">SUM(G741:K741)</f>
        <v>7810.1699999999992</v>
      </c>
      <c r="M741" s="62" t="s">
        <v>95</v>
      </c>
      <c r="N741" s="114"/>
    </row>
    <row r="742" spans="1:14" x14ac:dyDescent="0.25">
      <c r="A742" s="62">
        <v>732</v>
      </c>
      <c r="B742" s="61" t="s">
        <v>15</v>
      </c>
      <c r="C742" s="62" t="s">
        <v>756</v>
      </c>
      <c r="D742" s="62" t="s">
        <v>319</v>
      </c>
      <c r="E742" s="63">
        <v>73.59</v>
      </c>
      <c r="F742" s="62">
        <f t="shared" si="83"/>
        <v>28</v>
      </c>
      <c r="G742" s="63">
        <v>2060.52</v>
      </c>
      <c r="H742" s="63"/>
      <c r="I742" s="63">
        <v>250</v>
      </c>
      <c r="J742" s="63">
        <v>1150</v>
      </c>
      <c r="K742" s="63">
        <v>400</v>
      </c>
      <c r="L742" s="63">
        <f t="shared" si="82"/>
        <v>3860.52</v>
      </c>
      <c r="M742" s="64"/>
      <c r="N742" s="114"/>
    </row>
    <row r="743" spans="1:14" ht="30" x14ac:dyDescent="0.25">
      <c r="A743" s="62">
        <v>733</v>
      </c>
      <c r="B743" s="61" t="s">
        <v>15</v>
      </c>
      <c r="C743" s="62" t="s">
        <v>757</v>
      </c>
      <c r="D743" s="62" t="s">
        <v>319</v>
      </c>
      <c r="E743" s="63">
        <v>73.59</v>
      </c>
      <c r="F743" s="62">
        <f t="shared" si="83"/>
        <v>58</v>
      </c>
      <c r="G743" s="63">
        <v>4268.22</v>
      </c>
      <c r="H743" s="63"/>
      <c r="I743" s="63">
        <v>491.94</v>
      </c>
      <c r="J743" s="63">
        <v>2262.9</v>
      </c>
      <c r="K743" s="63">
        <v>787.1</v>
      </c>
      <c r="L743" s="63">
        <f t="shared" si="82"/>
        <v>7810.16</v>
      </c>
      <c r="M743" s="62" t="s">
        <v>95</v>
      </c>
      <c r="N743" s="114"/>
    </row>
    <row r="744" spans="1:14" ht="30" x14ac:dyDescent="0.25">
      <c r="A744" s="62">
        <v>734</v>
      </c>
      <c r="B744" s="61" t="s">
        <v>15</v>
      </c>
      <c r="C744" s="62" t="s">
        <v>758</v>
      </c>
      <c r="D744" s="62" t="s">
        <v>244</v>
      </c>
      <c r="E744" s="63">
        <v>74.63</v>
      </c>
      <c r="F744" s="62">
        <f t="shared" si="83"/>
        <v>58</v>
      </c>
      <c r="G744" s="63">
        <f>2089.64+2238.9</f>
        <v>4328.54</v>
      </c>
      <c r="H744" s="63">
        <f>75+72.58</f>
        <v>147.57999999999998</v>
      </c>
      <c r="I744" s="63">
        <f>250+241.94</f>
        <v>491.94</v>
      </c>
      <c r="J744" s="63">
        <f>1380+1335.49</f>
        <v>2715.49</v>
      </c>
      <c r="K744" s="63">
        <f>400+387.1</f>
        <v>787.1</v>
      </c>
      <c r="L744" s="63">
        <f t="shared" si="82"/>
        <v>8470.65</v>
      </c>
      <c r="M744" s="62" t="s">
        <v>95</v>
      </c>
      <c r="N744" s="114"/>
    </row>
    <row r="745" spans="1:14" x14ac:dyDescent="0.25">
      <c r="A745" s="62">
        <v>735</v>
      </c>
      <c r="B745" s="61" t="s">
        <v>15</v>
      </c>
      <c r="C745" s="62" t="s">
        <v>759</v>
      </c>
      <c r="D745" s="9" t="s">
        <v>67</v>
      </c>
      <c r="E745" s="10">
        <v>73.59</v>
      </c>
      <c r="F745" s="11">
        <f t="shared" si="83"/>
        <v>28</v>
      </c>
      <c r="G745" s="10">
        <v>2060.52</v>
      </c>
      <c r="H745" s="10"/>
      <c r="I745" s="10">
        <v>250</v>
      </c>
      <c r="J745" s="10">
        <v>1150</v>
      </c>
      <c r="K745" s="10">
        <v>400</v>
      </c>
      <c r="L745" s="12">
        <f t="shared" si="82"/>
        <v>3860.52</v>
      </c>
      <c r="M745" s="64"/>
      <c r="N745" s="114"/>
    </row>
    <row r="746" spans="1:14" x14ac:dyDescent="0.25">
      <c r="A746" s="62">
        <v>736</v>
      </c>
      <c r="B746" s="61" t="s">
        <v>15</v>
      </c>
      <c r="C746" s="62" t="s">
        <v>760</v>
      </c>
      <c r="D746" s="9" t="s">
        <v>67</v>
      </c>
      <c r="E746" s="10">
        <v>73.59</v>
      </c>
      <c r="F746" s="11">
        <f t="shared" si="83"/>
        <v>28</v>
      </c>
      <c r="G746" s="10">
        <v>2060.52</v>
      </c>
      <c r="H746" s="10"/>
      <c r="I746" s="10">
        <v>250</v>
      </c>
      <c r="J746" s="10">
        <v>1150</v>
      </c>
      <c r="K746" s="10">
        <v>400</v>
      </c>
      <c r="L746" s="12">
        <f t="shared" si="82"/>
        <v>3860.52</v>
      </c>
      <c r="M746" s="64"/>
      <c r="N746" s="114"/>
    </row>
    <row r="747" spans="1:14" x14ac:dyDescent="0.25">
      <c r="A747" s="62">
        <v>737</v>
      </c>
      <c r="B747" s="61" t="s">
        <v>15</v>
      </c>
      <c r="C747" s="62" t="s">
        <v>761</v>
      </c>
      <c r="D747" s="9" t="s">
        <v>67</v>
      </c>
      <c r="E747" s="10">
        <v>73.59</v>
      </c>
      <c r="F747" s="11">
        <f t="shared" si="83"/>
        <v>28</v>
      </c>
      <c r="G747" s="10">
        <v>2060.52</v>
      </c>
      <c r="H747" s="10"/>
      <c r="I747" s="10">
        <v>250</v>
      </c>
      <c r="J747" s="10">
        <v>1150</v>
      </c>
      <c r="K747" s="10">
        <v>400</v>
      </c>
      <c r="L747" s="12">
        <f t="shared" si="82"/>
        <v>3860.52</v>
      </c>
      <c r="M747" s="64"/>
      <c r="N747" s="114"/>
    </row>
    <row r="748" spans="1:14" x14ac:dyDescent="0.25">
      <c r="A748" s="62">
        <v>738</v>
      </c>
      <c r="B748" s="61" t="s">
        <v>15</v>
      </c>
      <c r="C748" s="62" t="s">
        <v>762</v>
      </c>
      <c r="D748" s="9" t="s">
        <v>67</v>
      </c>
      <c r="E748" s="10">
        <v>73.59</v>
      </c>
      <c r="F748" s="11">
        <f t="shared" si="83"/>
        <v>28</v>
      </c>
      <c r="G748" s="10">
        <v>2060.52</v>
      </c>
      <c r="H748" s="10"/>
      <c r="I748" s="10">
        <v>250</v>
      </c>
      <c r="J748" s="10">
        <v>1150</v>
      </c>
      <c r="K748" s="10">
        <v>400</v>
      </c>
      <c r="L748" s="12">
        <f t="shared" si="82"/>
        <v>3860.52</v>
      </c>
      <c r="M748" s="64"/>
      <c r="N748" s="114"/>
    </row>
    <row r="749" spans="1:14" x14ac:dyDescent="0.25">
      <c r="A749" s="62">
        <v>739</v>
      </c>
      <c r="B749" s="61" t="s">
        <v>15</v>
      </c>
      <c r="C749" s="62" t="s">
        <v>763</v>
      </c>
      <c r="D749" s="9" t="s">
        <v>67</v>
      </c>
      <c r="E749" s="10">
        <v>73.59</v>
      </c>
      <c r="F749" s="11">
        <f t="shared" si="83"/>
        <v>28</v>
      </c>
      <c r="G749" s="10">
        <v>2060.52</v>
      </c>
      <c r="H749" s="10"/>
      <c r="I749" s="10">
        <v>250</v>
      </c>
      <c r="J749" s="10">
        <v>1150</v>
      </c>
      <c r="K749" s="10">
        <v>400</v>
      </c>
      <c r="L749" s="12">
        <f t="shared" si="82"/>
        <v>3860.52</v>
      </c>
      <c r="M749" s="64"/>
      <c r="N749" s="114"/>
    </row>
    <row r="750" spans="1:14" x14ac:dyDescent="0.25">
      <c r="A750" s="62">
        <v>740</v>
      </c>
      <c r="B750" s="61" t="s">
        <v>15</v>
      </c>
      <c r="C750" s="62" t="s">
        <v>764</v>
      </c>
      <c r="D750" s="9" t="s">
        <v>67</v>
      </c>
      <c r="E750" s="10">
        <v>73.59</v>
      </c>
      <c r="F750" s="11">
        <f t="shared" si="83"/>
        <v>28</v>
      </c>
      <c r="G750" s="10">
        <v>2060.52</v>
      </c>
      <c r="H750" s="10"/>
      <c r="I750" s="10">
        <v>250</v>
      </c>
      <c r="J750" s="10">
        <v>1150</v>
      </c>
      <c r="K750" s="10">
        <v>400</v>
      </c>
      <c r="L750" s="12">
        <f t="shared" si="82"/>
        <v>3860.52</v>
      </c>
      <c r="M750" s="64"/>
      <c r="N750" s="114"/>
    </row>
    <row r="751" spans="1:14" x14ac:dyDescent="0.25">
      <c r="A751" s="62">
        <v>741</v>
      </c>
      <c r="B751" s="61" t="s">
        <v>15</v>
      </c>
      <c r="C751" s="62" t="s">
        <v>765</v>
      </c>
      <c r="D751" s="9" t="s">
        <v>67</v>
      </c>
      <c r="E751" s="10">
        <v>73.59</v>
      </c>
      <c r="F751" s="11">
        <f t="shared" si="83"/>
        <v>28</v>
      </c>
      <c r="G751" s="10">
        <v>2060.52</v>
      </c>
      <c r="H751" s="10"/>
      <c r="I751" s="10">
        <v>250</v>
      </c>
      <c r="J751" s="10">
        <v>1150</v>
      </c>
      <c r="K751" s="10">
        <v>400</v>
      </c>
      <c r="L751" s="12">
        <f t="shared" si="82"/>
        <v>3860.52</v>
      </c>
      <c r="M751" s="64"/>
      <c r="N751" s="114"/>
    </row>
    <row r="752" spans="1:14" x14ac:dyDescent="0.25">
      <c r="A752" s="62">
        <v>742</v>
      </c>
      <c r="B752" s="61" t="s">
        <v>15</v>
      </c>
      <c r="C752" s="62" t="s">
        <v>766</v>
      </c>
      <c r="D752" s="9" t="s">
        <v>67</v>
      </c>
      <c r="E752" s="10">
        <v>73.59</v>
      </c>
      <c r="F752" s="11">
        <f t="shared" si="83"/>
        <v>28</v>
      </c>
      <c r="G752" s="10">
        <v>2060.52</v>
      </c>
      <c r="H752" s="10"/>
      <c r="I752" s="10">
        <v>250</v>
      </c>
      <c r="J752" s="10">
        <v>1150</v>
      </c>
      <c r="K752" s="10">
        <v>400</v>
      </c>
      <c r="L752" s="12">
        <f t="shared" si="82"/>
        <v>3860.52</v>
      </c>
      <c r="M752" s="64"/>
      <c r="N752" s="114"/>
    </row>
    <row r="753" spans="1:14" x14ac:dyDescent="0.25">
      <c r="A753" s="62">
        <v>743</v>
      </c>
      <c r="B753" s="61" t="s">
        <v>15</v>
      </c>
      <c r="C753" s="62" t="s">
        <v>767</v>
      </c>
      <c r="D753" s="9" t="s">
        <v>67</v>
      </c>
      <c r="E753" s="10">
        <v>73.59</v>
      </c>
      <c r="F753" s="11">
        <f t="shared" si="83"/>
        <v>28</v>
      </c>
      <c r="G753" s="10">
        <v>2060.52</v>
      </c>
      <c r="H753" s="10"/>
      <c r="I753" s="10">
        <v>250</v>
      </c>
      <c r="J753" s="10">
        <v>1150</v>
      </c>
      <c r="K753" s="10">
        <v>400</v>
      </c>
      <c r="L753" s="12">
        <f t="shared" si="82"/>
        <v>3860.52</v>
      </c>
      <c r="M753" s="64"/>
      <c r="N753" s="114"/>
    </row>
    <row r="754" spans="1:14" x14ac:dyDescent="0.25">
      <c r="A754" s="62">
        <v>744</v>
      </c>
      <c r="B754" s="61" t="s">
        <v>15</v>
      </c>
      <c r="C754" s="62" t="s">
        <v>768</v>
      </c>
      <c r="D754" s="9" t="s">
        <v>67</v>
      </c>
      <c r="E754" s="10">
        <v>73.59</v>
      </c>
      <c r="F754" s="11">
        <f t="shared" si="83"/>
        <v>28</v>
      </c>
      <c r="G754" s="10">
        <v>2060.52</v>
      </c>
      <c r="H754" s="10"/>
      <c r="I754" s="10">
        <v>250</v>
      </c>
      <c r="J754" s="10">
        <v>1150</v>
      </c>
      <c r="K754" s="10">
        <v>400</v>
      </c>
      <c r="L754" s="12">
        <f t="shared" si="82"/>
        <v>3860.52</v>
      </c>
      <c r="M754" s="64"/>
      <c r="N754" s="114"/>
    </row>
    <row r="755" spans="1:14" x14ac:dyDescent="0.25">
      <c r="A755" s="62">
        <v>745</v>
      </c>
      <c r="B755" s="61" t="s">
        <v>15</v>
      </c>
      <c r="C755" s="62" t="s">
        <v>769</v>
      </c>
      <c r="D755" s="9" t="s">
        <v>67</v>
      </c>
      <c r="E755" s="10">
        <v>73.59</v>
      </c>
      <c r="F755" s="11">
        <f t="shared" si="83"/>
        <v>28</v>
      </c>
      <c r="G755" s="10">
        <v>2060.52</v>
      </c>
      <c r="H755" s="10"/>
      <c r="I755" s="10">
        <v>250</v>
      </c>
      <c r="J755" s="10">
        <v>1150</v>
      </c>
      <c r="K755" s="10">
        <v>400</v>
      </c>
      <c r="L755" s="12">
        <f t="shared" si="82"/>
        <v>3860.52</v>
      </c>
      <c r="M755" s="64"/>
      <c r="N755" s="114"/>
    </row>
    <row r="756" spans="1:14" x14ac:dyDescent="0.25">
      <c r="A756" s="62">
        <v>746</v>
      </c>
      <c r="B756" s="61" t="s">
        <v>15</v>
      </c>
      <c r="C756" s="62" t="s">
        <v>770</v>
      </c>
      <c r="D756" s="9" t="s">
        <v>67</v>
      </c>
      <c r="E756" s="10">
        <v>73.59</v>
      </c>
      <c r="F756" s="11">
        <f t="shared" si="83"/>
        <v>28</v>
      </c>
      <c r="G756" s="10">
        <v>2060.52</v>
      </c>
      <c r="H756" s="10"/>
      <c r="I756" s="10">
        <v>250</v>
      </c>
      <c r="J756" s="10">
        <v>1150</v>
      </c>
      <c r="K756" s="10">
        <v>400</v>
      </c>
      <c r="L756" s="12">
        <f t="shared" si="82"/>
        <v>3860.52</v>
      </c>
      <c r="M756" s="64"/>
      <c r="N756" s="114"/>
    </row>
    <row r="757" spans="1:14" x14ac:dyDescent="0.25">
      <c r="A757" s="62">
        <v>747</v>
      </c>
      <c r="B757" s="61" t="s">
        <v>15</v>
      </c>
      <c r="C757" s="62" t="s">
        <v>771</v>
      </c>
      <c r="D757" s="9" t="s">
        <v>67</v>
      </c>
      <c r="E757" s="10">
        <v>73.59</v>
      </c>
      <c r="F757" s="11">
        <f t="shared" si="83"/>
        <v>28</v>
      </c>
      <c r="G757" s="10">
        <v>2060.52</v>
      </c>
      <c r="H757" s="10"/>
      <c r="I757" s="10">
        <v>250</v>
      </c>
      <c r="J757" s="10">
        <v>1150</v>
      </c>
      <c r="K757" s="10">
        <v>400</v>
      </c>
      <c r="L757" s="12">
        <f t="shared" si="82"/>
        <v>3860.52</v>
      </c>
      <c r="M757" s="64"/>
      <c r="N757" s="114"/>
    </row>
    <row r="758" spans="1:14" x14ac:dyDescent="0.25">
      <c r="A758" s="62">
        <v>748</v>
      </c>
      <c r="B758" s="61" t="s">
        <v>15</v>
      </c>
      <c r="C758" s="62" t="s">
        <v>772</v>
      </c>
      <c r="D758" s="9" t="s">
        <v>67</v>
      </c>
      <c r="E758" s="10">
        <v>73.59</v>
      </c>
      <c r="F758" s="11">
        <f t="shared" si="83"/>
        <v>28</v>
      </c>
      <c r="G758" s="10">
        <v>2060.52</v>
      </c>
      <c r="H758" s="10"/>
      <c r="I758" s="10">
        <v>250</v>
      </c>
      <c r="J758" s="10">
        <v>1150</v>
      </c>
      <c r="K758" s="10">
        <v>400</v>
      </c>
      <c r="L758" s="12">
        <f t="shared" si="82"/>
        <v>3860.52</v>
      </c>
      <c r="M758" s="64"/>
      <c r="N758" s="114"/>
    </row>
    <row r="759" spans="1:14" x14ac:dyDescent="0.25">
      <c r="A759" s="62">
        <v>749</v>
      </c>
      <c r="B759" s="61" t="s">
        <v>15</v>
      </c>
      <c r="C759" s="62" t="s">
        <v>773</v>
      </c>
      <c r="D759" s="9" t="s">
        <v>67</v>
      </c>
      <c r="E759" s="10">
        <v>73.59</v>
      </c>
      <c r="F759" s="11">
        <f t="shared" si="83"/>
        <v>28</v>
      </c>
      <c r="G759" s="10">
        <v>2060.52</v>
      </c>
      <c r="H759" s="10"/>
      <c r="I759" s="10">
        <v>250</v>
      </c>
      <c r="J759" s="10">
        <v>1150</v>
      </c>
      <c r="K759" s="10">
        <v>400</v>
      </c>
      <c r="L759" s="12">
        <f t="shared" si="82"/>
        <v>3860.52</v>
      </c>
      <c r="M759" s="64"/>
      <c r="N759" s="114"/>
    </row>
    <row r="760" spans="1:14" x14ac:dyDescent="0.25">
      <c r="A760" s="62">
        <v>750</v>
      </c>
      <c r="B760" s="61" t="s">
        <v>15</v>
      </c>
      <c r="C760" s="62" t="s">
        <v>774</v>
      </c>
      <c r="D760" s="9" t="s">
        <v>67</v>
      </c>
      <c r="E760" s="10">
        <v>73.59</v>
      </c>
      <c r="F760" s="11">
        <f t="shared" si="83"/>
        <v>28</v>
      </c>
      <c r="G760" s="10">
        <v>2060.52</v>
      </c>
      <c r="H760" s="10"/>
      <c r="I760" s="10">
        <v>250</v>
      </c>
      <c r="J760" s="10">
        <v>1150</v>
      </c>
      <c r="K760" s="10">
        <v>400</v>
      </c>
      <c r="L760" s="12">
        <f t="shared" si="82"/>
        <v>3860.52</v>
      </c>
      <c r="M760" s="64"/>
      <c r="N760" s="114"/>
    </row>
    <row r="761" spans="1:14" x14ac:dyDescent="0.25">
      <c r="A761" s="62">
        <v>751</v>
      </c>
      <c r="B761" s="61" t="s">
        <v>15</v>
      </c>
      <c r="C761" s="62" t="s">
        <v>775</v>
      </c>
      <c r="D761" s="9" t="s">
        <v>776</v>
      </c>
      <c r="E761" s="10">
        <v>71.400000000000006</v>
      </c>
      <c r="F761" s="11">
        <f t="shared" si="83"/>
        <v>28</v>
      </c>
      <c r="G761" s="10">
        <v>1999.2</v>
      </c>
      <c r="H761" s="10"/>
      <c r="I761" s="10">
        <v>250</v>
      </c>
      <c r="J761" s="10">
        <v>1380</v>
      </c>
      <c r="K761" s="10">
        <v>400</v>
      </c>
      <c r="L761" s="12">
        <f t="shared" si="82"/>
        <v>4029.2</v>
      </c>
      <c r="M761" s="64"/>
      <c r="N761" s="114"/>
    </row>
    <row r="762" spans="1:14" x14ac:dyDescent="0.25">
      <c r="A762" s="62">
        <v>752</v>
      </c>
      <c r="B762" s="61" t="s">
        <v>15</v>
      </c>
      <c r="C762" s="62" t="s">
        <v>777</v>
      </c>
      <c r="D762" s="9" t="s">
        <v>776</v>
      </c>
      <c r="E762" s="10">
        <v>71.400000000000006</v>
      </c>
      <c r="F762" s="11">
        <f t="shared" si="83"/>
        <v>28</v>
      </c>
      <c r="G762" s="10">
        <v>1999.2</v>
      </c>
      <c r="H762" s="10"/>
      <c r="I762" s="10">
        <v>250</v>
      </c>
      <c r="J762" s="10">
        <v>1380</v>
      </c>
      <c r="K762" s="10">
        <v>400</v>
      </c>
      <c r="L762" s="12">
        <f t="shared" ref="L762:L825" si="90">SUM(G762:K762)</f>
        <v>4029.2</v>
      </c>
      <c r="M762" s="64"/>
      <c r="N762" s="114"/>
    </row>
    <row r="763" spans="1:14" x14ac:dyDescent="0.25">
      <c r="A763" s="62">
        <v>753</v>
      </c>
      <c r="B763" s="61" t="s">
        <v>15</v>
      </c>
      <c r="C763" s="62" t="s">
        <v>778</v>
      </c>
      <c r="D763" s="9" t="s">
        <v>776</v>
      </c>
      <c r="E763" s="10">
        <v>71.400000000000006</v>
      </c>
      <c r="F763" s="11">
        <f t="shared" si="83"/>
        <v>28</v>
      </c>
      <c r="G763" s="10">
        <v>1999.2</v>
      </c>
      <c r="H763" s="10">
        <v>35</v>
      </c>
      <c r="I763" s="10">
        <v>250</v>
      </c>
      <c r="J763" s="10">
        <v>1380</v>
      </c>
      <c r="K763" s="10">
        <v>400</v>
      </c>
      <c r="L763" s="12">
        <f t="shared" si="90"/>
        <v>4064.2</v>
      </c>
      <c r="M763" s="64"/>
      <c r="N763" s="114"/>
    </row>
    <row r="764" spans="1:14" x14ac:dyDescent="0.25">
      <c r="A764" s="62">
        <v>754</v>
      </c>
      <c r="B764" s="61" t="s">
        <v>15</v>
      </c>
      <c r="C764" s="62" t="s">
        <v>779</v>
      </c>
      <c r="D764" s="9" t="s">
        <v>67</v>
      </c>
      <c r="E764" s="10">
        <v>73.59</v>
      </c>
      <c r="F764" s="11">
        <f t="shared" si="83"/>
        <v>28</v>
      </c>
      <c r="G764" s="10">
        <v>2060.52</v>
      </c>
      <c r="H764" s="10"/>
      <c r="I764" s="10">
        <v>250</v>
      </c>
      <c r="J764" s="10">
        <v>1380</v>
      </c>
      <c r="K764" s="10">
        <v>400</v>
      </c>
      <c r="L764" s="12">
        <f t="shared" si="90"/>
        <v>4090.52</v>
      </c>
      <c r="M764" s="64"/>
      <c r="N764" s="114"/>
    </row>
    <row r="765" spans="1:14" x14ac:dyDescent="0.25">
      <c r="A765" s="62">
        <v>755</v>
      </c>
      <c r="B765" s="61" t="s">
        <v>15</v>
      </c>
      <c r="C765" s="62" t="s">
        <v>780</v>
      </c>
      <c r="D765" s="9" t="s">
        <v>67</v>
      </c>
      <c r="E765" s="10">
        <v>73.59</v>
      </c>
      <c r="F765" s="11">
        <f t="shared" si="83"/>
        <v>28</v>
      </c>
      <c r="G765" s="10">
        <v>2060.52</v>
      </c>
      <c r="H765" s="10"/>
      <c r="I765" s="10">
        <v>250</v>
      </c>
      <c r="J765" s="10">
        <v>1380</v>
      </c>
      <c r="K765" s="10">
        <v>400</v>
      </c>
      <c r="L765" s="12">
        <f t="shared" si="90"/>
        <v>4090.52</v>
      </c>
      <c r="M765" s="64"/>
      <c r="N765" s="114"/>
    </row>
    <row r="766" spans="1:14" x14ac:dyDescent="0.25">
      <c r="A766" s="62">
        <v>756</v>
      </c>
      <c r="B766" s="61" t="s">
        <v>15</v>
      </c>
      <c r="C766" s="62" t="s">
        <v>781</v>
      </c>
      <c r="D766" s="9" t="s">
        <v>67</v>
      </c>
      <c r="E766" s="10">
        <v>73.59</v>
      </c>
      <c r="F766" s="11">
        <f t="shared" si="83"/>
        <v>28</v>
      </c>
      <c r="G766" s="10">
        <v>2060.52</v>
      </c>
      <c r="H766" s="10"/>
      <c r="I766" s="10">
        <v>250</v>
      </c>
      <c r="J766" s="10">
        <v>1380</v>
      </c>
      <c r="K766" s="10">
        <v>400</v>
      </c>
      <c r="L766" s="12">
        <f t="shared" si="90"/>
        <v>4090.52</v>
      </c>
      <c r="M766" s="64"/>
      <c r="N766" s="114"/>
    </row>
    <row r="767" spans="1:14" x14ac:dyDescent="0.25">
      <c r="A767" s="62">
        <v>757</v>
      </c>
      <c r="B767" s="61" t="s">
        <v>15</v>
      </c>
      <c r="C767" s="62" t="s">
        <v>782</v>
      </c>
      <c r="D767" s="9" t="s">
        <v>67</v>
      </c>
      <c r="E767" s="10">
        <v>73.59</v>
      </c>
      <c r="F767" s="11">
        <f t="shared" si="83"/>
        <v>28</v>
      </c>
      <c r="G767" s="10">
        <v>2060.52</v>
      </c>
      <c r="H767" s="10"/>
      <c r="I767" s="10">
        <v>250</v>
      </c>
      <c r="J767" s="10">
        <v>1380</v>
      </c>
      <c r="K767" s="10">
        <v>400</v>
      </c>
      <c r="L767" s="12">
        <f t="shared" si="90"/>
        <v>4090.52</v>
      </c>
      <c r="M767" s="64"/>
      <c r="N767" s="114"/>
    </row>
    <row r="768" spans="1:14" x14ac:dyDescent="0.25">
      <c r="A768" s="62">
        <v>758</v>
      </c>
      <c r="B768" s="61" t="s">
        <v>15</v>
      </c>
      <c r="C768" s="62" t="s">
        <v>783</v>
      </c>
      <c r="D768" s="9" t="s">
        <v>67</v>
      </c>
      <c r="E768" s="10">
        <v>73.59</v>
      </c>
      <c r="F768" s="11">
        <f t="shared" si="83"/>
        <v>28</v>
      </c>
      <c r="G768" s="10">
        <v>2060.52</v>
      </c>
      <c r="H768" s="10"/>
      <c r="I768" s="10">
        <v>250</v>
      </c>
      <c r="J768" s="10">
        <v>1380</v>
      </c>
      <c r="K768" s="10">
        <v>400</v>
      </c>
      <c r="L768" s="12">
        <f t="shared" si="90"/>
        <v>4090.52</v>
      </c>
      <c r="M768" s="64"/>
      <c r="N768" s="114"/>
    </row>
    <row r="769" spans="1:14" x14ac:dyDescent="0.25">
      <c r="A769" s="62">
        <v>759</v>
      </c>
      <c r="B769" s="61" t="s">
        <v>15</v>
      </c>
      <c r="C769" s="62" t="s">
        <v>784</v>
      </c>
      <c r="D769" s="9" t="s">
        <v>67</v>
      </c>
      <c r="E769" s="10">
        <v>73.59</v>
      </c>
      <c r="F769" s="11">
        <f t="shared" si="83"/>
        <v>28</v>
      </c>
      <c r="G769" s="10">
        <v>2060.52</v>
      </c>
      <c r="H769" s="10"/>
      <c r="I769" s="10">
        <v>250</v>
      </c>
      <c r="J769" s="10">
        <v>1380</v>
      </c>
      <c r="K769" s="10">
        <v>400</v>
      </c>
      <c r="L769" s="12">
        <f t="shared" si="90"/>
        <v>4090.52</v>
      </c>
      <c r="M769" s="64"/>
      <c r="N769" s="114"/>
    </row>
    <row r="770" spans="1:14" x14ac:dyDescent="0.25">
      <c r="A770" s="62">
        <v>760</v>
      </c>
      <c r="B770" s="61" t="s">
        <v>15</v>
      </c>
      <c r="C770" s="62" t="s">
        <v>785</v>
      </c>
      <c r="D770" s="9" t="s">
        <v>67</v>
      </c>
      <c r="E770" s="10">
        <v>73.59</v>
      </c>
      <c r="F770" s="11">
        <f t="shared" si="83"/>
        <v>28</v>
      </c>
      <c r="G770" s="10">
        <v>2060.52</v>
      </c>
      <c r="H770" s="10"/>
      <c r="I770" s="10">
        <v>250</v>
      </c>
      <c r="J770" s="10">
        <v>1380</v>
      </c>
      <c r="K770" s="10">
        <v>400</v>
      </c>
      <c r="L770" s="12">
        <f t="shared" si="90"/>
        <v>4090.52</v>
      </c>
      <c r="M770" s="64"/>
      <c r="N770" s="114"/>
    </row>
    <row r="771" spans="1:14" x14ac:dyDescent="0.25">
      <c r="A771" s="62">
        <v>761</v>
      </c>
      <c r="B771" s="61" t="s">
        <v>15</v>
      </c>
      <c r="C771" s="62" t="s">
        <v>786</v>
      </c>
      <c r="D771" s="9" t="s">
        <v>67</v>
      </c>
      <c r="E771" s="10">
        <v>73.59</v>
      </c>
      <c r="F771" s="11">
        <f t="shared" si="83"/>
        <v>28</v>
      </c>
      <c r="G771" s="10">
        <v>2060.52</v>
      </c>
      <c r="H771" s="10"/>
      <c r="I771" s="10">
        <v>250</v>
      </c>
      <c r="J771" s="10">
        <v>1380</v>
      </c>
      <c r="K771" s="10">
        <v>400</v>
      </c>
      <c r="L771" s="12">
        <f t="shared" si="90"/>
        <v>4090.52</v>
      </c>
      <c r="M771" s="64"/>
      <c r="N771" s="114"/>
    </row>
    <row r="772" spans="1:14" x14ac:dyDescent="0.25">
      <c r="A772" s="62">
        <v>762</v>
      </c>
      <c r="B772" s="61" t="s">
        <v>15</v>
      </c>
      <c r="C772" s="62" t="s">
        <v>787</v>
      </c>
      <c r="D772" s="9" t="s">
        <v>67</v>
      </c>
      <c r="E772" s="10">
        <v>73.59</v>
      </c>
      <c r="F772" s="11">
        <f t="shared" si="83"/>
        <v>28</v>
      </c>
      <c r="G772" s="10">
        <v>2060.52</v>
      </c>
      <c r="H772" s="10"/>
      <c r="I772" s="10">
        <v>250</v>
      </c>
      <c r="J772" s="10">
        <v>1380</v>
      </c>
      <c r="K772" s="10">
        <v>400</v>
      </c>
      <c r="L772" s="12">
        <f t="shared" si="90"/>
        <v>4090.52</v>
      </c>
      <c r="M772" s="64"/>
      <c r="N772" s="114"/>
    </row>
    <row r="773" spans="1:14" x14ac:dyDescent="0.25">
      <c r="A773" s="62">
        <v>763</v>
      </c>
      <c r="B773" s="61" t="s">
        <v>15</v>
      </c>
      <c r="C773" s="62" t="s">
        <v>788</v>
      </c>
      <c r="D773" s="9" t="s">
        <v>67</v>
      </c>
      <c r="E773" s="10">
        <v>73.59</v>
      </c>
      <c r="F773" s="11">
        <f t="shared" si="83"/>
        <v>28</v>
      </c>
      <c r="G773" s="10">
        <v>2060.52</v>
      </c>
      <c r="H773" s="10"/>
      <c r="I773" s="10">
        <v>250</v>
      </c>
      <c r="J773" s="10">
        <v>1380</v>
      </c>
      <c r="K773" s="10">
        <v>400</v>
      </c>
      <c r="L773" s="12">
        <f t="shared" si="90"/>
        <v>4090.52</v>
      </c>
      <c r="M773" s="64"/>
      <c r="N773" s="114"/>
    </row>
    <row r="774" spans="1:14" x14ac:dyDescent="0.25">
      <c r="A774" s="62">
        <v>764</v>
      </c>
      <c r="B774" s="61" t="s">
        <v>15</v>
      </c>
      <c r="C774" s="62" t="s">
        <v>789</v>
      </c>
      <c r="D774" s="9" t="s">
        <v>67</v>
      </c>
      <c r="E774" s="10">
        <v>73.59</v>
      </c>
      <c r="F774" s="11">
        <f t="shared" si="83"/>
        <v>28</v>
      </c>
      <c r="G774" s="10">
        <v>2060.52</v>
      </c>
      <c r="H774" s="10"/>
      <c r="I774" s="10">
        <v>250</v>
      </c>
      <c r="J774" s="10">
        <v>1380</v>
      </c>
      <c r="K774" s="10">
        <v>400</v>
      </c>
      <c r="L774" s="12">
        <f t="shared" si="90"/>
        <v>4090.52</v>
      </c>
      <c r="M774" s="64"/>
      <c r="N774" s="114"/>
    </row>
    <row r="775" spans="1:14" x14ac:dyDescent="0.25">
      <c r="A775" s="62">
        <v>765</v>
      </c>
      <c r="B775" s="61" t="s">
        <v>15</v>
      </c>
      <c r="C775" s="62" t="s">
        <v>790</v>
      </c>
      <c r="D775" s="9" t="s">
        <v>67</v>
      </c>
      <c r="E775" s="10">
        <v>73.59</v>
      </c>
      <c r="F775" s="11">
        <f t="shared" si="83"/>
        <v>28</v>
      </c>
      <c r="G775" s="10">
        <v>2060.52</v>
      </c>
      <c r="H775" s="10"/>
      <c r="I775" s="10">
        <v>250</v>
      </c>
      <c r="J775" s="10">
        <v>1380</v>
      </c>
      <c r="K775" s="10">
        <v>400</v>
      </c>
      <c r="L775" s="12">
        <f t="shared" si="90"/>
        <v>4090.52</v>
      </c>
      <c r="M775" s="64"/>
      <c r="N775" s="114"/>
    </row>
    <row r="776" spans="1:14" x14ac:dyDescent="0.25">
      <c r="A776" s="62">
        <v>766</v>
      </c>
      <c r="B776" s="61" t="s">
        <v>15</v>
      </c>
      <c r="C776" s="62" t="s">
        <v>791</v>
      </c>
      <c r="D776" s="9" t="s">
        <v>67</v>
      </c>
      <c r="E776" s="10">
        <v>73.59</v>
      </c>
      <c r="F776" s="11">
        <f t="shared" si="83"/>
        <v>28</v>
      </c>
      <c r="G776" s="10">
        <v>2060.52</v>
      </c>
      <c r="H776" s="10"/>
      <c r="I776" s="10">
        <v>250</v>
      </c>
      <c r="J776" s="10">
        <v>1380</v>
      </c>
      <c r="K776" s="10">
        <v>400</v>
      </c>
      <c r="L776" s="12">
        <f t="shared" si="90"/>
        <v>4090.52</v>
      </c>
      <c r="M776" s="64"/>
      <c r="N776" s="114"/>
    </row>
    <row r="777" spans="1:14" x14ac:dyDescent="0.25">
      <c r="A777" s="62">
        <v>767</v>
      </c>
      <c r="B777" s="61" t="s">
        <v>15</v>
      </c>
      <c r="C777" s="62" t="s">
        <v>792</v>
      </c>
      <c r="D777" s="9" t="s">
        <v>67</v>
      </c>
      <c r="E777" s="10">
        <v>73.59</v>
      </c>
      <c r="F777" s="11">
        <f t="shared" si="83"/>
        <v>28</v>
      </c>
      <c r="G777" s="10">
        <v>2060.52</v>
      </c>
      <c r="H777" s="10"/>
      <c r="I777" s="10">
        <v>250</v>
      </c>
      <c r="J777" s="10">
        <v>1380</v>
      </c>
      <c r="K777" s="10">
        <v>400</v>
      </c>
      <c r="L777" s="12">
        <f t="shared" si="90"/>
        <v>4090.52</v>
      </c>
      <c r="M777" s="64"/>
      <c r="N777" s="114"/>
    </row>
    <row r="778" spans="1:14" x14ac:dyDescent="0.25">
      <c r="A778" s="62">
        <v>768</v>
      </c>
      <c r="B778" s="61" t="s">
        <v>15</v>
      </c>
      <c r="C778" s="62" t="s">
        <v>793</v>
      </c>
      <c r="D778" s="9" t="s">
        <v>67</v>
      </c>
      <c r="E778" s="10">
        <v>73.59</v>
      </c>
      <c r="F778" s="11">
        <f t="shared" si="83"/>
        <v>28</v>
      </c>
      <c r="G778" s="10">
        <v>2060.52</v>
      </c>
      <c r="H778" s="10"/>
      <c r="I778" s="10">
        <v>250</v>
      </c>
      <c r="J778" s="10">
        <v>1380</v>
      </c>
      <c r="K778" s="10">
        <v>400</v>
      </c>
      <c r="L778" s="12">
        <f t="shared" si="90"/>
        <v>4090.52</v>
      </c>
      <c r="M778" s="64"/>
      <c r="N778" s="114"/>
    </row>
    <row r="779" spans="1:14" x14ac:dyDescent="0.25">
      <c r="A779" s="62">
        <v>769</v>
      </c>
      <c r="B779" s="61" t="s">
        <v>15</v>
      </c>
      <c r="C779" s="62" t="s">
        <v>794</v>
      </c>
      <c r="D779" s="9" t="s">
        <v>67</v>
      </c>
      <c r="E779" s="10">
        <v>73.59</v>
      </c>
      <c r="F779" s="11">
        <f t="shared" si="83"/>
        <v>28</v>
      </c>
      <c r="G779" s="10">
        <v>2060.52</v>
      </c>
      <c r="H779" s="10"/>
      <c r="I779" s="10">
        <v>250</v>
      </c>
      <c r="J779" s="10">
        <v>1380</v>
      </c>
      <c r="K779" s="10">
        <v>400</v>
      </c>
      <c r="L779" s="12">
        <f t="shared" si="90"/>
        <v>4090.52</v>
      </c>
      <c r="M779" s="64"/>
      <c r="N779" s="114"/>
    </row>
    <row r="780" spans="1:14" x14ac:dyDescent="0.25">
      <c r="A780" s="62">
        <v>770</v>
      </c>
      <c r="B780" s="61" t="s">
        <v>15</v>
      </c>
      <c r="C780" s="62" t="s">
        <v>795</v>
      </c>
      <c r="D780" s="9" t="s">
        <v>67</v>
      </c>
      <c r="E780" s="10">
        <v>73.59</v>
      </c>
      <c r="F780" s="11">
        <f t="shared" ref="F780:F843" si="91">G780/E780</f>
        <v>28</v>
      </c>
      <c r="G780" s="10">
        <v>2060.52</v>
      </c>
      <c r="H780" s="10"/>
      <c r="I780" s="10">
        <v>250</v>
      </c>
      <c r="J780" s="10">
        <v>1380</v>
      </c>
      <c r="K780" s="10">
        <v>400</v>
      </c>
      <c r="L780" s="12">
        <f t="shared" si="90"/>
        <v>4090.52</v>
      </c>
      <c r="M780" s="64"/>
      <c r="N780" s="114"/>
    </row>
    <row r="781" spans="1:14" x14ac:dyDescent="0.25">
      <c r="A781" s="62">
        <v>771</v>
      </c>
      <c r="B781" s="61" t="s">
        <v>15</v>
      </c>
      <c r="C781" s="62" t="s">
        <v>796</v>
      </c>
      <c r="D781" s="9" t="s">
        <v>67</v>
      </c>
      <c r="E781" s="10">
        <v>73.59</v>
      </c>
      <c r="F781" s="11">
        <f t="shared" si="91"/>
        <v>28</v>
      </c>
      <c r="G781" s="10">
        <v>2060.52</v>
      </c>
      <c r="H781" s="10"/>
      <c r="I781" s="10">
        <v>250</v>
      </c>
      <c r="J781" s="10">
        <v>1380</v>
      </c>
      <c r="K781" s="10">
        <v>400</v>
      </c>
      <c r="L781" s="12">
        <f t="shared" si="90"/>
        <v>4090.52</v>
      </c>
      <c r="M781" s="64"/>
      <c r="N781" s="114"/>
    </row>
    <row r="782" spans="1:14" x14ac:dyDescent="0.25">
      <c r="A782" s="62">
        <v>772</v>
      </c>
      <c r="B782" s="61" t="s">
        <v>15</v>
      </c>
      <c r="C782" s="62" t="s">
        <v>797</v>
      </c>
      <c r="D782" s="9" t="s">
        <v>67</v>
      </c>
      <c r="E782" s="10">
        <v>73.59</v>
      </c>
      <c r="F782" s="11">
        <f t="shared" si="91"/>
        <v>28</v>
      </c>
      <c r="G782" s="10">
        <v>2060.52</v>
      </c>
      <c r="H782" s="10"/>
      <c r="I782" s="10">
        <v>250</v>
      </c>
      <c r="J782" s="10">
        <v>1380</v>
      </c>
      <c r="K782" s="10">
        <v>400</v>
      </c>
      <c r="L782" s="12">
        <f t="shared" si="90"/>
        <v>4090.52</v>
      </c>
      <c r="M782" s="64"/>
      <c r="N782" s="114"/>
    </row>
    <row r="783" spans="1:14" x14ac:dyDescent="0.25">
      <c r="A783" s="62">
        <v>773</v>
      </c>
      <c r="B783" s="61" t="s">
        <v>15</v>
      </c>
      <c r="C783" s="62" t="s">
        <v>798</v>
      </c>
      <c r="D783" s="9" t="s">
        <v>67</v>
      </c>
      <c r="E783" s="10">
        <v>73.59</v>
      </c>
      <c r="F783" s="11">
        <f t="shared" si="91"/>
        <v>28</v>
      </c>
      <c r="G783" s="10">
        <v>2060.52</v>
      </c>
      <c r="H783" s="10"/>
      <c r="I783" s="10">
        <v>250</v>
      </c>
      <c r="J783" s="10">
        <v>1380</v>
      </c>
      <c r="K783" s="10">
        <v>400</v>
      </c>
      <c r="L783" s="12">
        <f t="shared" si="90"/>
        <v>4090.52</v>
      </c>
      <c r="M783" s="64"/>
      <c r="N783" s="114"/>
    </row>
    <row r="784" spans="1:14" x14ac:dyDescent="0.25">
      <c r="A784" s="62">
        <v>774</v>
      </c>
      <c r="B784" s="61" t="s">
        <v>15</v>
      </c>
      <c r="C784" s="62" t="s">
        <v>799</v>
      </c>
      <c r="D784" s="9" t="s">
        <v>67</v>
      </c>
      <c r="E784" s="10">
        <v>73.59</v>
      </c>
      <c r="F784" s="11">
        <f t="shared" si="91"/>
        <v>28</v>
      </c>
      <c r="G784" s="10">
        <v>2060.52</v>
      </c>
      <c r="H784" s="10"/>
      <c r="I784" s="10">
        <v>250</v>
      </c>
      <c r="J784" s="10">
        <v>1380</v>
      </c>
      <c r="K784" s="10">
        <v>400</v>
      </c>
      <c r="L784" s="12">
        <f t="shared" si="90"/>
        <v>4090.52</v>
      </c>
      <c r="M784" s="64"/>
      <c r="N784" s="114"/>
    </row>
    <row r="785" spans="1:14" x14ac:dyDescent="0.25">
      <c r="A785" s="62">
        <v>775</v>
      </c>
      <c r="B785" s="61" t="s">
        <v>15</v>
      </c>
      <c r="C785" s="62" t="s">
        <v>800</v>
      </c>
      <c r="D785" s="9" t="s">
        <v>67</v>
      </c>
      <c r="E785" s="10">
        <v>73.59</v>
      </c>
      <c r="F785" s="11">
        <f t="shared" si="91"/>
        <v>28</v>
      </c>
      <c r="G785" s="10">
        <v>2060.52</v>
      </c>
      <c r="H785" s="10"/>
      <c r="I785" s="10">
        <v>250</v>
      </c>
      <c r="J785" s="10">
        <v>1380</v>
      </c>
      <c r="K785" s="10">
        <v>400</v>
      </c>
      <c r="L785" s="12">
        <f t="shared" si="90"/>
        <v>4090.52</v>
      </c>
      <c r="M785" s="64"/>
      <c r="N785" s="114"/>
    </row>
    <row r="786" spans="1:14" x14ac:dyDescent="0.25">
      <c r="A786" s="62">
        <v>776</v>
      </c>
      <c r="B786" s="61" t="s">
        <v>15</v>
      </c>
      <c r="C786" s="62" t="s">
        <v>801</v>
      </c>
      <c r="D786" s="9" t="s">
        <v>67</v>
      </c>
      <c r="E786" s="10">
        <v>73.59</v>
      </c>
      <c r="F786" s="11">
        <f t="shared" si="91"/>
        <v>28</v>
      </c>
      <c r="G786" s="10">
        <v>2060.52</v>
      </c>
      <c r="H786" s="10"/>
      <c r="I786" s="10">
        <v>250</v>
      </c>
      <c r="J786" s="10">
        <v>1380</v>
      </c>
      <c r="K786" s="10">
        <v>400</v>
      </c>
      <c r="L786" s="12">
        <f t="shared" si="90"/>
        <v>4090.52</v>
      </c>
      <c r="M786" s="64"/>
      <c r="N786" s="114"/>
    </row>
    <row r="787" spans="1:14" x14ac:dyDescent="0.25">
      <c r="A787" s="62">
        <v>777</v>
      </c>
      <c r="B787" s="61" t="s">
        <v>15</v>
      </c>
      <c r="C787" s="62" t="s">
        <v>802</v>
      </c>
      <c r="D787" s="9" t="s">
        <v>67</v>
      </c>
      <c r="E787" s="10">
        <v>73.59</v>
      </c>
      <c r="F787" s="11">
        <f t="shared" si="91"/>
        <v>28</v>
      </c>
      <c r="G787" s="10">
        <v>2060.52</v>
      </c>
      <c r="H787" s="10"/>
      <c r="I787" s="10">
        <v>250</v>
      </c>
      <c r="J787" s="10">
        <v>1380</v>
      </c>
      <c r="K787" s="10">
        <v>400</v>
      </c>
      <c r="L787" s="12">
        <f t="shared" si="90"/>
        <v>4090.52</v>
      </c>
      <c r="M787" s="64"/>
      <c r="N787" s="114"/>
    </row>
    <row r="788" spans="1:14" x14ac:dyDescent="0.25">
      <c r="A788" s="62">
        <v>778</v>
      </c>
      <c r="B788" s="61" t="s">
        <v>15</v>
      </c>
      <c r="C788" s="62" t="s">
        <v>803</v>
      </c>
      <c r="D788" s="9" t="s">
        <v>67</v>
      </c>
      <c r="E788" s="10">
        <v>73.59</v>
      </c>
      <c r="F788" s="11">
        <f t="shared" si="91"/>
        <v>28</v>
      </c>
      <c r="G788" s="10">
        <v>2060.52</v>
      </c>
      <c r="H788" s="10"/>
      <c r="I788" s="10">
        <v>250</v>
      </c>
      <c r="J788" s="10">
        <v>1380</v>
      </c>
      <c r="K788" s="10">
        <v>400</v>
      </c>
      <c r="L788" s="12">
        <f t="shared" si="90"/>
        <v>4090.52</v>
      </c>
      <c r="M788" s="64"/>
      <c r="N788" s="114"/>
    </row>
    <row r="789" spans="1:14" x14ac:dyDescent="0.25">
      <c r="A789" s="62">
        <v>779</v>
      </c>
      <c r="B789" s="61" t="s">
        <v>15</v>
      </c>
      <c r="C789" s="62" t="s">
        <v>804</v>
      </c>
      <c r="D789" s="9" t="s">
        <v>67</v>
      </c>
      <c r="E789" s="10">
        <v>73.59</v>
      </c>
      <c r="F789" s="11">
        <f t="shared" si="91"/>
        <v>28</v>
      </c>
      <c r="G789" s="10">
        <v>2060.52</v>
      </c>
      <c r="H789" s="10"/>
      <c r="I789" s="10">
        <v>250</v>
      </c>
      <c r="J789" s="10">
        <v>1380</v>
      </c>
      <c r="K789" s="10">
        <v>400</v>
      </c>
      <c r="L789" s="12">
        <f t="shared" si="90"/>
        <v>4090.52</v>
      </c>
      <c r="M789" s="64"/>
      <c r="N789" s="114"/>
    </row>
    <row r="790" spans="1:14" x14ac:dyDescent="0.25">
      <c r="A790" s="62">
        <v>780</v>
      </c>
      <c r="B790" s="61" t="s">
        <v>15</v>
      </c>
      <c r="C790" s="62" t="s">
        <v>805</v>
      </c>
      <c r="D790" s="9" t="s">
        <v>67</v>
      </c>
      <c r="E790" s="10">
        <v>73.59</v>
      </c>
      <c r="F790" s="11">
        <f t="shared" si="91"/>
        <v>28</v>
      </c>
      <c r="G790" s="10">
        <v>2060.52</v>
      </c>
      <c r="H790" s="10"/>
      <c r="I790" s="10">
        <v>250</v>
      </c>
      <c r="J790" s="10">
        <v>1380</v>
      </c>
      <c r="K790" s="10">
        <v>400</v>
      </c>
      <c r="L790" s="12">
        <f t="shared" si="90"/>
        <v>4090.52</v>
      </c>
      <c r="M790" s="64"/>
      <c r="N790" s="114"/>
    </row>
    <row r="791" spans="1:14" x14ac:dyDescent="0.25">
      <c r="A791" s="62">
        <v>781</v>
      </c>
      <c r="B791" s="61" t="s">
        <v>15</v>
      </c>
      <c r="C791" s="62" t="s">
        <v>806</v>
      </c>
      <c r="D791" s="9" t="s">
        <v>67</v>
      </c>
      <c r="E791" s="10">
        <v>73.59</v>
      </c>
      <c r="F791" s="11">
        <f t="shared" si="91"/>
        <v>28</v>
      </c>
      <c r="G791" s="10">
        <v>2060.52</v>
      </c>
      <c r="H791" s="10"/>
      <c r="I791" s="10">
        <v>250</v>
      </c>
      <c r="J791" s="10">
        <v>1380</v>
      </c>
      <c r="K791" s="10">
        <v>400</v>
      </c>
      <c r="L791" s="12">
        <f t="shared" si="90"/>
        <v>4090.52</v>
      </c>
      <c r="M791" s="64"/>
      <c r="N791" s="114"/>
    </row>
    <row r="792" spans="1:14" x14ac:dyDescent="0.25">
      <c r="A792" s="62">
        <v>782</v>
      </c>
      <c r="B792" s="61" t="s">
        <v>15</v>
      </c>
      <c r="C792" s="62" t="s">
        <v>807</v>
      </c>
      <c r="D792" s="9" t="s">
        <v>67</v>
      </c>
      <c r="E792" s="10">
        <v>73.59</v>
      </c>
      <c r="F792" s="11">
        <f t="shared" si="91"/>
        <v>28</v>
      </c>
      <c r="G792" s="10">
        <v>2060.52</v>
      </c>
      <c r="H792" s="10"/>
      <c r="I792" s="10">
        <v>250</v>
      </c>
      <c r="J792" s="10">
        <v>1380</v>
      </c>
      <c r="K792" s="10">
        <v>400</v>
      </c>
      <c r="L792" s="12">
        <f t="shared" si="90"/>
        <v>4090.52</v>
      </c>
      <c r="M792" s="64"/>
      <c r="N792" s="114"/>
    </row>
    <row r="793" spans="1:14" x14ac:dyDescent="0.25">
      <c r="A793" s="62">
        <v>783</v>
      </c>
      <c r="B793" s="61" t="s">
        <v>15</v>
      </c>
      <c r="C793" s="62" t="s">
        <v>808</v>
      </c>
      <c r="D793" s="9" t="s">
        <v>67</v>
      </c>
      <c r="E793" s="10">
        <v>73.59</v>
      </c>
      <c r="F793" s="11">
        <f t="shared" si="91"/>
        <v>28</v>
      </c>
      <c r="G793" s="10">
        <v>2060.52</v>
      </c>
      <c r="H793" s="10"/>
      <c r="I793" s="10">
        <v>250</v>
      </c>
      <c r="J793" s="10">
        <v>1380</v>
      </c>
      <c r="K793" s="10">
        <v>400</v>
      </c>
      <c r="L793" s="12">
        <f t="shared" si="90"/>
        <v>4090.52</v>
      </c>
      <c r="M793" s="64"/>
      <c r="N793" s="114"/>
    </row>
    <row r="794" spans="1:14" x14ac:dyDescent="0.25">
      <c r="A794" s="62">
        <v>784</v>
      </c>
      <c r="B794" s="61" t="s">
        <v>15</v>
      </c>
      <c r="C794" s="62" t="s">
        <v>809</v>
      </c>
      <c r="D794" s="9" t="s">
        <v>67</v>
      </c>
      <c r="E794" s="10">
        <v>73.59</v>
      </c>
      <c r="F794" s="11">
        <f t="shared" si="91"/>
        <v>28</v>
      </c>
      <c r="G794" s="10">
        <v>2060.52</v>
      </c>
      <c r="H794" s="10"/>
      <c r="I794" s="10">
        <v>250</v>
      </c>
      <c r="J794" s="10">
        <v>1380</v>
      </c>
      <c r="K794" s="10">
        <v>400</v>
      </c>
      <c r="L794" s="12">
        <f t="shared" si="90"/>
        <v>4090.52</v>
      </c>
      <c r="M794" s="64"/>
      <c r="N794" s="114"/>
    </row>
    <row r="795" spans="1:14" x14ac:dyDescent="0.25">
      <c r="A795" s="62">
        <v>785</v>
      </c>
      <c r="B795" s="61" t="s">
        <v>15</v>
      </c>
      <c r="C795" s="62" t="s">
        <v>810</v>
      </c>
      <c r="D795" s="9" t="s">
        <v>67</v>
      </c>
      <c r="E795" s="10">
        <v>73.59</v>
      </c>
      <c r="F795" s="11">
        <f t="shared" si="91"/>
        <v>28</v>
      </c>
      <c r="G795" s="10">
        <v>2060.52</v>
      </c>
      <c r="H795" s="10"/>
      <c r="I795" s="10">
        <v>250</v>
      </c>
      <c r="J795" s="10">
        <v>1380</v>
      </c>
      <c r="K795" s="10">
        <v>400</v>
      </c>
      <c r="L795" s="12">
        <f t="shared" si="90"/>
        <v>4090.52</v>
      </c>
      <c r="M795" s="64"/>
      <c r="N795" s="114"/>
    </row>
    <row r="796" spans="1:14" x14ac:dyDescent="0.25">
      <c r="A796" s="62">
        <v>786</v>
      </c>
      <c r="B796" s="61" t="s">
        <v>15</v>
      </c>
      <c r="C796" s="62" t="s">
        <v>811</v>
      </c>
      <c r="D796" s="9" t="s">
        <v>67</v>
      </c>
      <c r="E796" s="10">
        <v>73.59</v>
      </c>
      <c r="F796" s="11">
        <f t="shared" si="91"/>
        <v>28</v>
      </c>
      <c r="G796" s="10">
        <v>2060.52</v>
      </c>
      <c r="H796" s="10"/>
      <c r="I796" s="10">
        <v>250</v>
      </c>
      <c r="J796" s="10">
        <v>1380</v>
      </c>
      <c r="K796" s="10">
        <v>400</v>
      </c>
      <c r="L796" s="12">
        <f t="shared" si="90"/>
        <v>4090.52</v>
      </c>
      <c r="M796" s="64"/>
      <c r="N796" s="114"/>
    </row>
    <row r="797" spans="1:14" x14ac:dyDescent="0.25">
      <c r="A797" s="62">
        <v>787</v>
      </c>
      <c r="B797" s="61" t="s">
        <v>15</v>
      </c>
      <c r="C797" s="62" t="s">
        <v>812</v>
      </c>
      <c r="D797" s="9" t="s">
        <v>67</v>
      </c>
      <c r="E797" s="10">
        <v>73.59</v>
      </c>
      <c r="F797" s="11">
        <f t="shared" si="91"/>
        <v>28</v>
      </c>
      <c r="G797" s="10">
        <v>2060.52</v>
      </c>
      <c r="H797" s="10"/>
      <c r="I797" s="10">
        <v>250</v>
      </c>
      <c r="J797" s="10">
        <v>1380</v>
      </c>
      <c r="K797" s="10">
        <v>400</v>
      </c>
      <c r="L797" s="12">
        <f t="shared" si="90"/>
        <v>4090.52</v>
      </c>
      <c r="M797" s="64"/>
      <c r="N797" s="114"/>
    </row>
    <row r="798" spans="1:14" x14ac:dyDescent="0.25">
      <c r="A798" s="62">
        <v>788</v>
      </c>
      <c r="B798" s="61" t="s">
        <v>15</v>
      </c>
      <c r="C798" s="62" t="s">
        <v>813</v>
      </c>
      <c r="D798" s="9" t="s">
        <v>67</v>
      </c>
      <c r="E798" s="10">
        <v>73.59</v>
      </c>
      <c r="F798" s="11">
        <f t="shared" si="91"/>
        <v>28</v>
      </c>
      <c r="G798" s="10">
        <v>2060.52</v>
      </c>
      <c r="H798" s="10"/>
      <c r="I798" s="10">
        <v>250</v>
      </c>
      <c r="J798" s="10">
        <v>1380</v>
      </c>
      <c r="K798" s="10">
        <v>400</v>
      </c>
      <c r="L798" s="12">
        <f t="shared" si="90"/>
        <v>4090.52</v>
      </c>
      <c r="M798" s="64"/>
      <c r="N798" s="114"/>
    </row>
    <row r="799" spans="1:14" x14ac:dyDescent="0.25">
      <c r="A799" s="62">
        <v>789</v>
      </c>
      <c r="B799" s="61" t="s">
        <v>15</v>
      </c>
      <c r="C799" s="62" t="s">
        <v>814</v>
      </c>
      <c r="D799" s="9" t="s">
        <v>67</v>
      </c>
      <c r="E799" s="10">
        <v>73.59</v>
      </c>
      <c r="F799" s="11">
        <f t="shared" si="91"/>
        <v>28</v>
      </c>
      <c r="G799" s="10">
        <v>2060.52</v>
      </c>
      <c r="H799" s="10"/>
      <c r="I799" s="10">
        <v>250</v>
      </c>
      <c r="J799" s="10">
        <v>1380</v>
      </c>
      <c r="K799" s="10">
        <v>400</v>
      </c>
      <c r="L799" s="12">
        <f t="shared" si="90"/>
        <v>4090.52</v>
      </c>
      <c r="M799" s="64"/>
      <c r="N799" s="114"/>
    </row>
    <row r="800" spans="1:14" x14ac:dyDescent="0.25">
      <c r="A800" s="62">
        <v>790</v>
      </c>
      <c r="B800" s="61" t="s">
        <v>15</v>
      </c>
      <c r="C800" s="62" t="s">
        <v>815</v>
      </c>
      <c r="D800" s="9" t="s">
        <v>67</v>
      </c>
      <c r="E800" s="10">
        <v>73.59</v>
      </c>
      <c r="F800" s="11">
        <f t="shared" si="91"/>
        <v>28</v>
      </c>
      <c r="G800" s="10">
        <v>2060.52</v>
      </c>
      <c r="H800" s="10"/>
      <c r="I800" s="10">
        <v>250</v>
      </c>
      <c r="J800" s="10">
        <v>1380</v>
      </c>
      <c r="K800" s="10">
        <v>400</v>
      </c>
      <c r="L800" s="12">
        <f t="shared" si="90"/>
        <v>4090.52</v>
      </c>
      <c r="M800" s="64"/>
      <c r="N800" s="114"/>
    </row>
    <row r="801" spans="1:14" x14ac:dyDescent="0.25">
      <c r="A801" s="62">
        <v>791</v>
      </c>
      <c r="B801" s="61" t="s">
        <v>15</v>
      </c>
      <c r="C801" s="62" t="s">
        <v>816</v>
      </c>
      <c r="D801" s="9" t="s">
        <v>67</v>
      </c>
      <c r="E801" s="10">
        <v>73.59</v>
      </c>
      <c r="F801" s="11">
        <f t="shared" si="91"/>
        <v>28</v>
      </c>
      <c r="G801" s="10">
        <v>2060.52</v>
      </c>
      <c r="H801" s="10"/>
      <c r="I801" s="10">
        <v>250</v>
      </c>
      <c r="J801" s="10">
        <v>1380</v>
      </c>
      <c r="K801" s="10">
        <v>400</v>
      </c>
      <c r="L801" s="12">
        <f t="shared" si="90"/>
        <v>4090.52</v>
      </c>
      <c r="M801" s="64"/>
      <c r="N801" s="114"/>
    </row>
    <row r="802" spans="1:14" x14ac:dyDescent="0.25">
      <c r="A802" s="62">
        <v>792</v>
      </c>
      <c r="B802" s="61" t="s">
        <v>15</v>
      </c>
      <c r="C802" s="62" t="s">
        <v>817</v>
      </c>
      <c r="D802" s="9" t="s">
        <v>67</v>
      </c>
      <c r="E802" s="10">
        <v>73.59</v>
      </c>
      <c r="F802" s="11">
        <f t="shared" si="91"/>
        <v>28</v>
      </c>
      <c r="G802" s="10">
        <v>2060.52</v>
      </c>
      <c r="H802" s="10"/>
      <c r="I802" s="10">
        <v>250</v>
      </c>
      <c r="J802" s="10">
        <v>1380</v>
      </c>
      <c r="K802" s="10">
        <v>400</v>
      </c>
      <c r="L802" s="12">
        <f t="shared" si="90"/>
        <v>4090.52</v>
      </c>
      <c r="M802" s="64"/>
      <c r="N802" s="114"/>
    </row>
    <row r="803" spans="1:14" x14ac:dyDescent="0.25">
      <c r="A803" s="62">
        <v>793</v>
      </c>
      <c r="B803" s="61" t="s">
        <v>15</v>
      </c>
      <c r="C803" s="62" t="s">
        <v>818</v>
      </c>
      <c r="D803" s="9" t="s">
        <v>67</v>
      </c>
      <c r="E803" s="10">
        <v>73.59</v>
      </c>
      <c r="F803" s="11">
        <f t="shared" si="91"/>
        <v>28</v>
      </c>
      <c r="G803" s="10">
        <v>2060.52</v>
      </c>
      <c r="H803" s="10"/>
      <c r="I803" s="10">
        <v>250</v>
      </c>
      <c r="J803" s="10">
        <v>1380</v>
      </c>
      <c r="K803" s="10">
        <v>400</v>
      </c>
      <c r="L803" s="12">
        <f t="shared" si="90"/>
        <v>4090.52</v>
      </c>
      <c r="M803" s="64"/>
      <c r="N803" s="114"/>
    </row>
    <row r="804" spans="1:14" x14ac:dyDescent="0.25">
      <c r="A804" s="62">
        <v>794</v>
      </c>
      <c r="B804" s="61" t="s">
        <v>15</v>
      </c>
      <c r="C804" s="62" t="s">
        <v>819</v>
      </c>
      <c r="D804" s="9" t="s">
        <v>67</v>
      </c>
      <c r="E804" s="10">
        <v>73.59</v>
      </c>
      <c r="F804" s="11">
        <f t="shared" si="91"/>
        <v>28</v>
      </c>
      <c r="G804" s="10">
        <v>2060.52</v>
      </c>
      <c r="H804" s="10"/>
      <c r="I804" s="10">
        <v>250</v>
      </c>
      <c r="J804" s="10">
        <v>1380</v>
      </c>
      <c r="K804" s="10">
        <v>400</v>
      </c>
      <c r="L804" s="12">
        <f t="shared" si="90"/>
        <v>4090.52</v>
      </c>
      <c r="M804" s="64"/>
      <c r="N804" s="114"/>
    </row>
    <row r="805" spans="1:14" x14ac:dyDescent="0.25">
      <c r="A805" s="62">
        <v>795</v>
      </c>
      <c r="B805" s="61" t="s">
        <v>15</v>
      </c>
      <c r="C805" s="62" t="s">
        <v>820</v>
      </c>
      <c r="D805" s="9" t="s">
        <v>67</v>
      </c>
      <c r="E805" s="10">
        <v>73.59</v>
      </c>
      <c r="F805" s="11">
        <f t="shared" si="91"/>
        <v>28</v>
      </c>
      <c r="G805" s="10">
        <v>2060.52</v>
      </c>
      <c r="H805" s="10"/>
      <c r="I805" s="10">
        <v>250</v>
      </c>
      <c r="J805" s="10">
        <v>1380</v>
      </c>
      <c r="K805" s="10">
        <v>400</v>
      </c>
      <c r="L805" s="12">
        <f t="shared" si="90"/>
        <v>4090.52</v>
      </c>
      <c r="M805" s="64"/>
      <c r="N805" s="114"/>
    </row>
    <row r="806" spans="1:14" x14ac:dyDescent="0.25">
      <c r="A806" s="62">
        <v>796</v>
      </c>
      <c r="B806" s="61" t="s">
        <v>15</v>
      </c>
      <c r="C806" s="62" t="s">
        <v>821</v>
      </c>
      <c r="D806" s="9" t="s">
        <v>67</v>
      </c>
      <c r="E806" s="10">
        <v>73.59</v>
      </c>
      <c r="F806" s="11">
        <f t="shared" si="91"/>
        <v>28</v>
      </c>
      <c r="G806" s="10">
        <v>2060.52</v>
      </c>
      <c r="H806" s="10"/>
      <c r="I806" s="10">
        <v>250</v>
      </c>
      <c r="J806" s="10">
        <v>1380</v>
      </c>
      <c r="K806" s="10">
        <v>400</v>
      </c>
      <c r="L806" s="12">
        <f t="shared" si="90"/>
        <v>4090.52</v>
      </c>
      <c r="M806" s="64"/>
      <c r="N806" s="114"/>
    </row>
    <row r="807" spans="1:14" x14ac:dyDescent="0.25">
      <c r="A807" s="62">
        <v>797</v>
      </c>
      <c r="B807" s="61" t="s">
        <v>15</v>
      </c>
      <c r="C807" s="62" t="s">
        <v>822</v>
      </c>
      <c r="D807" s="9" t="s">
        <v>67</v>
      </c>
      <c r="E807" s="10">
        <v>73.59</v>
      </c>
      <c r="F807" s="11">
        <f t="shared" si="91"/>
        <v>28</v>
      </c>
      <c r="G807" s="10">
        <v>2060.52</v>
      </c>
      <c r="H807" s="10"/>
      <c r="I807" s="10">
        <v>250</v>
      </c>
      <c r="J807" s="10">
        <v>1380</v>
      </c>
      <c r="K807" s="10">
        <v>400</v>
      </c>
      <c r="L807" s="12">
        <f t="shared" si="90"/>
        <v>4090.52</v>
      </c>
      <c r="M807" s="64"/>
      <c r="N807" s="114"/>
    </row>
    <row r="808" spans="1:14" x14ac:dyDescent="0.25">
      <c r="A808" s="62">
        <v>798</v>
      </c>
      <c r="B808" s="61" t="s">
        <v>15</v>
      </c>
      <c r="C808" s="62" t="s">
        <v>823</v>
      </c>
      <c r="D808" s="9" t="s">
        <v>67</v>
      </c>
      <c r="E808" s="10">
        <v>73.59</v>
      </c>
      <c r="F808" s="11">
        <f t="shared" si="91"/>
        <v>28</v>
      </c>
      <c r="G808" s="10">
        <v>2060.52</v>
      </c>
      <c r="H808" s="10"/>
      <c r="I808" s="10">
        <v>250</v>
      </c>
      <c r="J808" s="10">
        <v>1380</v>
      </c>
      <c r="K808" s="10">
        <v>400</v>
      </c>
      <c r="L808" s="12">
        <f t="shared" si="90"/>
        <v>4090.52</v>
      </c>
      <c r="M808" s="64"/>
      <c r="N808" s="114"/>
    </row>
    <row r="809" spans="1:14" x14ac:dyDescent="0.25">
      <c r="A809" s="62">
        <v>799</v>
      </c>
      <c r="B809" s="61" t="s">
        <v>15</v>
      </c>
      <c r="C809" s="62" t="s">
        <v>824</v>
      </c>
      <c r="D809" s="9" t="s">
        <v>67</v>
      </c>
      <c r="E809" s="10">
        <v>73.59</v>
      </c>
      <c r="F809" s="11">
        <f t="shared" si="91"/>
        <v>28</v>
      </c>
      <c r="G809" s="10">
        <v>2060.52</v>
      </c>
      <c r="H809" s="10"/>
      <c r="I809" s="10">
        <v>250</v>
      </c>
      <c r="J809" s="10">
        <v>1380</v>
      </c>
      <c r="K809" s="10">
        <v>400</v>
      </c>
      <c r="L809" s="12">
        <f t="shared" si="90"/>
        <v>4090.52</v>
      </c>
      <c r="M809" s="64"/>
      <c r="N809" s="114"/>
    </row>
    <row r="810" spans="1:14" x14ac:dyDescent="0.25">
      <c r="A810" s="62">
        <v>800</v>
      </c>
      <c r="B810" s="61" t="s">
        <v>15</v>
      </c>
      <c r="C810" s="62" t="s">
        <v>825</v>
      </c>
      <c r="D810" s="9" t="s">
        <v>67</v>
      </c>
      <c r="E810" s="10">
        <v>73.59</v>
      </c>
      <c r="F810" s="11">
        <f t="shared" si="91"/>
        <v>28</v>
      </c>
      <c r="G810" s="10">
        <v>2060.52</v>
      </c>
      <c r="H810" s="10"/>
      <c r="I810" s="10">
        <v>250</v>
      </c>
      <c r="J810" s="10">
        <v>1380</v>
      </c>
      <c r="K810" s="10">
        <v>400</v>
      </c>
      <c r="L810" s="12">
        <f t="shared" si="90"/>
        <v>4090.52</v>
      </c>
      <c r="M810" s="64"/>
      <c r="N810" s="114"/>
    </row>
    <row r="811" spans="1:14" x14ac:dyDescent="0.25">
      <c r="A811" s="62">
        <v>801</v>
      </c>
      <c r="B811" s="61" t="s">
        <v>15</v>
      </c>
      <c r="C811" s="62" t="s">
        <v>826</v>
      </c>
      <c r="D811" s="9" t="s">
        <v>67</v>
      </c>
      <c r="E811" s="10">
        <v>73.59</v>
      </c>
      <c r="F811" s="11">
        <f t="shared" si="91"/>
        <v>28</v>
      </c>
      <c r="G811" s="10">
        <v>2060.52</v>
      </c>
      <c r="H811" s="10"/>
      <c r="I811" s="10">
        <v>250</v>
      </c>
      <c r="J811" s="10">
        <v>1380</v>
      </c>
      <c r="K811" s="10">
        <v>400</v>
      </c>
      <c r="L811" s="12">
        <f t="shared" si="90"/>
        <v>4090.52</v>
      </c>
      <c r="M811" s="64"/>
      <c r="N811" s="114"/>
    </row>
    <row r="812" spans="1:14" x14ac:dyDescent="0.25">
      <c r="A812" s="62">
        <v>802</v>
      </c>
      <c r="B812" s="61" t="s">
        <v>15</v>
      </c>
      <c r="C812" s="62" t="s">
        <v>827</v>
      </c>
      <c r="D812" s="9" t="s">
        <v>67</v>
      </c>
      <c r="E812" s="10">
        <v>73.59</v>
      </c>
      <c r="F812" s="11">
        <f t="shared" si="91"/>
        <v>28</v>
      </c>
      <c r="G812" s="10">
        <v>2060.52</v>
      </c>
      <c r="H812" s="10"/>
      <c r="I812" s="10">
        <v>250</v>
      </c>
      <c r="J812" s="10">
        <v>1380</v>
      </c>
      <c r="K812" s="10">
        <v>400</v>
      </c>
      <c r="L812" s="12">
        <f t="shared" si="90"/>
        <v>4090.52</v>
      </c>
      <c r="M812" s="64"/>
      <c r="N812" s="114"/>
    </row>
    <row r="813" spans="1:14" x14ac:dyDescent="0.25">
      <c r="A813" s="62">
        <v>803</v>
      </c>
      <c r="B813" s="61" t="s">
        <v>15</v>
      </c>
      <c r="C813" s="62" t="s">
        <v>828</v>
      </c>
      <c r="D813" s="9" t="s">
        <v>67</v>
      </c>
      <c r="E813" s="10">
        <v>73.59</v>
      </c>
      <c r="F813" s="11">
        <f t="shared" si="91"/>
        <v>28</v>
      </c>
      <c r="G813" s="10">
        <v>2060.52</v>
      </c>
      <c r="H813" s="10"/>
      <c r="I813" s="10">
        <v>250</v>
      </c>
      <c r="J813" s="10">
        <v>1380</v>
      </c>
      <c r="K813" s="10">
        <v>400</v>
      </c>
      <c r="L813" s="12">
        <f t="shared" si="90"/>
        <v>4090.52</v>
      </c>
      <c r="M813" s="64"/>
      <c r="N813" s="114"/>
    </row>
    <row r="814" spans="1:14" x14ac:dyDescent="0.25">
      <c r="A814" s="62">
        <v>804</v>
      </c>
      <c r="B814" s="61" t="s">
        <v>15</v>
      </c>
      <c r="C814" s="62" t="s">
        <v>829</v>
      </c>
      <c r="D814" s="9" t="s">
        <v>67</v>
      </c>
      <c r="E814" s="10">
        <v>73.59</v>
      </c>
      <c r="F814" s="11">
        <f t="shared" si="91"/>
        <v>28</v>
      </c>
      <c r="G814" s="10">
        <v>2060.52</v>
      </c>
      <c r="H814" s="10"/>
      <c r="I814" s="10">
        <v>250</v>
      </c>
      <c r="J814" s="10">
        <v>1380</v>
      </c>
      <c r="K814" s="10">
        <v>400</v>
      </c>
      <c r="L814" s="12">
        <f t="shared" si="90"/>
        <v>4090.52</v>
      </c>
      <c r="M814" s="64"/>
      <c r="N814" s="114"/>
    </row>
    <row r="815" spans="1:14" x14ac:dyDescent="0.25">
      <c r="A815" s="62">
        <v>805</v>
      </c>
      <c r="B815" s="61" t="s">
        <v>15</v>
      </c>
      <c r="C815" s="62" t="s">
        <v>830</v>
      </c>
      <c r="D815" s="9" t="s">
        <v>67</v>
      </c>
      <c r="E815" s="10">
        <v>73.59</v>
      </c>
      <c r="F815" s="11">
        <f t="shared" si="91"/>
        <v>28</v>
      </c>
      <c r="G815" s="10">
        <v>2060.52</v>
      </c>
      <c r="H815" s="10"/>
      <c r="I815" s="10">
        <v>250</v>
      </c>
      <c r="J815" s="10">
        <v>1380</v>
      </c>
      <c r="K815" s="10">
        <v>400</v>
      </c>
      <c r="L815" s="12">
        <f t="shared" si="90"/>
        <v>4090.52</v>
      </c>
      <c r="M815" s="64"/>
      <c r="N815" s="114"/>
    </row>
    <row r="816" spans="1:14" x14ac:dyDescent="0.25">
      <c r="A816" s="62">
        <v>806</v>
      </c>
      <c r="B816" s="61" t="s">
        <v>15</v>
      </c>
      <c r="C816" s="62" t="s">
        <v>831</v>
      </c>
      <c r="D816" s="9" t="s">
        <v>67</v>
      </c>
      <c r="E816" s="10">
        <v>73.59</v>
      </c>
      <c r="F816" s="11">
        <f t="shared" si="91"/>
        <v>28</v>
      </c>
      <c r="G816" s="10">
        <v>2060.52</v>
      </c>
      <c r="H816" s="10"/>
      <c r="I816" s="10">
        <v>250</v>
      </c>
      <c r="J816" s="10">
        <v>1380</v>
      </c>
      <c r="K816" s="10">
        <v>400</v>
      </c>
      <c r="L816" s="12">
        <f t="shared" si="90"/>
        <v>4090.52</v>
      </c>
      <c r="M816" s="64"/>
      <c r="N816" s="114"/>
    </row>
    <row r="817" spans="1:14" x14ac:dyDescent="0.25">
      <c r="A817" s="62">
        <v>807</v>
      </c>
      <c r="B817" s="61" t="s">
        <v>15</v>
      </c>
      <c r="C817" s="62" t="s">
        <v>832</v>
      </c>
      <c r="D817" s="9" t="s">
        <v>67</v>
      </c>
      <c r="E817" s="10">
        <v>73.59</v>
      </c>
      <c r="F817" s="11">
        <f t="shared" si="91"/>
        <v>28</v>
      </c>
      <c r="G817" s="10">
        <v>2060.52</v>
      </c>
      <c r="H817" s="10"/>
      <c r="I817" s="10">
        <v>250</v>
      </c>
      <c r="J817" s="10">
        <v>1380</v>
      </c>
      <c r="K817" s="10">
        <v>400</v>
      </c>
      <c r="L817" s="12">
        <f t="shared" si="90"/>
        <v>4090.52</v>
      </c>
      <c r="M817" s="64"/>
      <c r="N817" s="114"/>
    </row>
    <row r="818" spans="1:14" x14ac:dyDescent="0.25">
      <c r="A818" s="62">
        <v>808</v>
      </c>
      <c r="B818" s="61" t="s">
        <v>15</v>
      </c>
      <c r="C818" s="62" t="s">
        <v>833</v>
      </c>
      <c r="D818" s="9" t="s">
        <v>67</v>
      </c>
      <c r="E818" s="10">
        <v>73.59</v>
      </c>
      <c r="F818" s="11">
        <f t="shared" si="91"/>
        <v>28</v>
      </c>
      <c r="G818" s="10">
        <v>2060.52</v>
      </c>
      <c r="H818" s="10"/>
      <c r="I818" s="10">
        <v>250</v>
      </c>
      <c r="J818" s="10">
        <v>1380</v>
      </c>
      <c r="K818" s="10">
        <v>400</v>
      </c>
      <c r="L818" s="12">
        <f t="shared" si="90"/>
        <v>4090.52</v>
      </c>
      <c r="M818" s="64"/>
      <c r="N818" s="114"/>
    </row>
    <row r="819" spans="1:14" x14ac:dyDescent="0.25">
      <c r="A819" s="62">
        <v>809</v>
      </c>
      <c r="B819" s="61" t="s">
        <v>15</v>
      </c>
      <c r="C819" s="62" t="s">
        <v>834</v>
      </c>
      <c r="D819" s="9" t="s">
        <v>67</v>
      </c>
      <c r="E819" s="10">
        <v>73.59</v>
      </c>
      <c r="F819" s="11">
        <f t="shared" si="91"/>
        <v>28</v>
      </c>
      <c r="G819" s="10">
        <v>2060.52</v>
      </c>
      <c r="H819" s="10"/>
      <c r="I819" s="10">
        <v>250</v>
      </c>
      <c r="J819" s="10">
        <v>1380</v>
      </c>
      <c r="K819" s="10">
        <v>400</v>
      </c>
      <c r="L819" s="12">
        <f t="shared" si="90"/>
        <v>4090.52</v>
      </c>
      <c r="M819" s="64"/>
      <c r="N819" s="114"/>
    </row>
    <row r="820" spans="1:14" x14ac:dyDescent="0.25">
      <c r="A820" s="62">
        <v>810</v>
      </c>
      <c r="B820" s="61" t="s">
        <v>15</v>
      </c>
      <c r="C820" s="62" t="s">
        <v>835</v>
      </c>
      <c r="D820" s="9" t="s">
        <v>67</v>
      </c>
      <c r="E820" s="10">
        <v>73.59</v>
      </c>
      <c r="F820" s="11">
        <f t="shared" si="91"/>
        <v>28</v>
      </c>
      <c r="G820" s="10">
        <v>2060.52</v>
      </c>
      <c r="H820" s="10"/>
      <c r="I820" s="10">
        <v>250</v>
      </c>
      <c r="J820" s="10">
        <v>1380</v>
      </c>
      <c r="K820" s="10">
        <v>400</v>
      </c>
      <c r="L820" s="12">
        <f t="shared" si="90"/>
        <v>4090.52</v>
      </c>
      <c r="M820" s="64"/>
      <c r="N820" s="114"/>
    </row>
    <row r="821" spans="1:14" x14ac:dyDescent="0.25">
      <c r="A821" s="62">
        <v>811</v>
      </c>
      <c r="B821" s="61" t="s">
        <v>15</v>
      </c>
      <c r="C821" s="62" t="s">
        <v>836</v>
      </c>
      <c r="D821" s="9" t="s">
        <v>67</v>
      </c>
      <c r="E821" s="10">
        <v>73.59</v>
      </c>
      <c r="F821" s="11">
        <f t="shared" si="91"/>
        <v>28</v>
      </c>
      <c r="G821" s="10">
        <v>2060.52</v>
      </c>
      <c r="H821" s="10"/>
      <c r="I821" s="10">
        <v>250</v>
      </c>
      <c r="J821" s="10">
        <v>1380</v>
      </c>
      <c r="K821" s="10">
        <v>400</v>
      </c>
      <c r="L821" s="12">
        <f t="shared" si="90"/>
        <v>4090.52</v>
      </c>
      <c r="M821" s="64"/>
      <c r="N821" s="114"/>
    </row>
    <row r="822" spans="1:14" x14ac:dyDescent="0.25">
      <c r="A822" s="62">
        <v>812</v>
      </c>
      <c r="B822" s="61" t="s">
        <v>15</v>
      </c>
      <c r="C822" s="62" t="s">
        <v>837</v>
      </c>
      <c r="D822" s="9" t="s">
        <v>67</v>
      </c>
      <c r="E822" s="10">
        <v>73.59</v>
      </c>
      <c r="F822" s="11">
        <f t="shared" si="91"/>
        <v>28</v>
      </c>
      <c r="G822" s="10">
        <v>2060.52</v>
      </c>
      <c r="H822" s="10">
        <v>35</v>
      </c>
      <c r="I822" s="10">
        <v>250</v>
      </c>
      <c r="J822" s="10">
        <v>1380</v>
      </c>
      <c r="K822" s="10">
        <v>400</v>
      </c>
      <c r="L822" s="12">
        <f t="shared" si="90"/>
        <v>4125.5200000000004</v>
      </c>
      <c r="M822" s="64"/>
      <c r="N822" s="114"/>
    </row>
    <row r="823" spans="1:14" x14ac:dyDescent="0.25">
      <c r="A823" s="62">
        <v>813</v>
      </c>
      <c r="B823" s="61" t="s">
        <v>15</v>
      </c>
      <c r="C823" s="62" t="s">
        <v>838</v>
      </c>
      <c r="D823" s="9" t="s">
        <v>67</v>
      </c>
      <c r="E823" s="10">
        <v>73.59</v>
      </c>
      <c r="F823" s="11">
        <f t="shared" si="91"/>
        <v>28</v>
      </c>
      <c r="G823" s="10">
        <v>2060.52</v>
      </c>
      <c r="H823" s="10">
        <v>35</v>
      </c>
      <c r="I823" s="10">
        <v>250</v>
      </c>
      <c r="J823" s="10">
        <v>1380</v>
      </c>
      <c r="K823" s="10">
        <v>400</v>
      </c>
      <c r="L823" s="12">
        <f t="shared" si="90"/>
        <v>4125.5200000000004</v>
      </c>
      <c r="M823" s="64"/>
      <c r="N823" s="114"/>
    </row>
    <row r="824" spans="1:14" x14ac:dyDescent="0.25">
      <c r="A824" s="62">
        <v>814</v>
      </c>
      <c r="B824" s="61" t="s">
        <v>15</v>
      </c>
      <c r="C824" s="62" t="s">
        <v>839</v>
      </c>
      <c r="D824" s="9" t="s">
        <v>67</v>
      </c>
      <c r="E824" s="10">
        <v>73.59</v>
      </c>
      <c r="F824" s="11">
        <f t="shared" si="91"/>
        <v>28</v>
      </c>
      <c r="G824" s="10">
        <v>2060.52</v>
      </c>
      <c r="H824" s="10">
        <v>35</v>
      </c>
      <c r="I824" s="10">
        <v>250</v>
      </c>
      <c r="J824" s="10">
        <v>1380</v>
      </c>
      <c r="K824" s="10">
        <v>400</v>
      </c>
      <c r="L824" s="12">
        <f t="shared" si="90"/>
        <v>4125.5200000000004</v>
      </c>
      <c r="M824" s="64"/>
      <c r="N824" s="114"/>
    </row>
    <row r="825" spans="1:14" x14ac:dyDescent="0.25">
      <c r="A825" s="62">
        <v>815</v>
      </c>
      <c r="B825" s="61" t="s">
        <v>15</v>
      </c>
      <c r="C825" s="62" t="s">
        <v>840</v>
      </c>
      <c r="D825" s="9" t="s">
        <v>67</v>
      </c>
      <c r="E825" s="10">
        <v>73.59</v>
      </c>
      <c r="F825" s="11">
        <f t="shared" si="91"/>
        <v>28</v>
      </c>
      <c r="G825" s="10">
        <v>2060.52</v>
      </c>
      <c r="H825" s="10">
        <v>35</v>
      </c>
      <c r="I825" s="10">
        <v>250</v>
      </c>
      <c r="J825" s="10">
        <v>1380</v>
      </c>
      <c r="K825" s="10">
        <v>400</v>
      </c>
      <c r="L825" s="12">
        <f t="shared" si="90"/>
        <v>4125.5200000000004</v>
      </c>
      <c r="M825" s="64"/>
      <c r="N825" s="114"/>
    </row>
    <row r="826" spans="1:14" x14ac:dyDescent="0.25">
      <c r="A826" s="62">
        <v>816</v>
      </c>
      <c r="B826" s="61" t="s">
        <v>15</v>
      </c>
      <c r="C826" s="62" t="s">
        <v>841</v>
      </c>
      <c r="D826" s="9" t="s">
        <v>67</v>
      </c>
      <c r="E826" s="10">
        <v>73.59</v>
      </c>
      <c r="F826" s="11">
        <f t="shared" si="91"/>
        <v>28</v>
      </c>
      <c r="G826" s="10">
        <v>2060.52</v>
      </c>
      <c r="H826" s="10">
        <v>35</v>
      </c>
      <c r="I826" s="10">
        <v>250</v>
      </c>
      <c r="J826" s="10">
        <v>1380</v>
      </c>
      <c r="K826" s="10">
        <v>400</v>
      </c>
      <c r="L826" s="12">
        <f t="shared" ref="L826:L889" si="92">SUM(G826:K826)</f>
        <v>4125.5200000000004</v>
      </c>
      <c r="M826" s="64"/>
      <c r="N826" s="114"/>
    </row>
    <row r="827" spans="1:14" x14ac:dyDescent="0.25">
      <c r="A827" s="62">
        <v>817</v>
      </c>
      <c r="B827" s="61" t="s">
        <v>15</v>
      </c>
      <c r="C827" s="62" t="s">
        <v>842</v>
      </c>
      <c r="D827" s="9" t="s">
        <v>67</v>
      </c>
      <c r="E827" s="10">
        <v>73.59</v>
      </c>
      <c r="F827" s="11">
        <f t="shared" si="91"/>
        <v>28</v>
      </c>
      <c r="G827" s="10">
        <v>2060.52</v>
      </c>
      <c r="H827" s="10">
        <v>35</v>
      </c>
      <c r="I827" s="10">
        <v>250</v>
      </c>
      <c r="J827" s="10">
        <v>1380</v>
      </c>
      <c r="K827" s="10">
        <v>400</v>
      </c>
      <c r="L827" s="12">
        <f t="shared" si="92"/>
        <v>4125.5200000000004</v>
      </c>
      <c r="M827" s="64"/>
      <c r="N827" s="114"/>
    </row>
    <row r="828" spans="1:14" x14ac:dyDescent="0.25">
      <c r="A828" s="62">
        <v>818</v>
      </c>
      <c r="B828" s="61" t="s">
        <v>15</v>
      </c>
      <c r="C828" s="62" t="s">
        <v>843</v>
      </c>
      <c r="D828" s="9" t="s">
        <v>67</v>
      </c>
      <c r="E828" s="10">
        <v>73.59</v>
      </c>
      <c r="F828" s="11">
        <f t="shared" si="91"/>
        <v>28</v>
      </c>
      <c r="G828" s="10">
        <v>2060.52</v>
      </c>
      <c r="H828" s="10">
        <v>35</v>
      </c>
      <c r="I828" s="10">
        <v>250</v>
      </c>
      <c r="J828" s="10">
        <v>1380</v>
      </c>
      <c r="K828" s="10">
        <v>400</v>
      </c>
      <c r="L828" s="12">
        <f t="shared" si="92"/>
        <v>4125.5200000000004</v>
      </c>
      <c r="M828" s="64"/>
      <c r="N828" s="114"/>
    </row>
    <row r="829" spans="1:14" ht="30" x14ac:dyDescent="0.25">
      <c r="A829" s="62">
        <v>819</v>
      </c>
      <c r="B829" s="61" t="s">
        <v>15</v>
      </c>
      <c r="C829" s="62" t="s">
        <v>844</v>
      </c>
      <c r="D829" s="9" t="s">
        <v>67</v>
      </c>
      <c r="E829" s="10">
        <v>73.59</v>
      </c>
      <c r="F829" s="11">
        <f t="shared" si="91"/>
        <v>57.999999999999986</v>
      </c>
      <c r="G829" s="63">
        <f>2060.52+2207.7</f>
        <v>4268.2199999999993</v>
      </c>
      <c r="H829" s="63"/>
      <c r="I829" s="63">
        <f>250+241.94</f>
        <v>491.94</v>
      </c>
      <c r="J829" s="63">
        <f>1150+1112.91</f>
        <v>2262.91</v>
      </c>
      <c r="K829" s="63">
        <f>400+387.1</f>
        <v>787.1</v>
      </c>
      <c r="L829" s="63">
        <f t="shared" ref="L829" si="93">SUM(G829:K829)</f>
        <v>7810.1699999999992</v>
      </c>
      <c r="M829" s="62" t="s">
        <v>95</v>
      </c>
      <c r="N829" s="114"/>
    </row>
    <row r="830" spans="1:14" x14ac:dyDescent="0.25">
      <c r="A830" s="62">
        <v>820</v>
      </c>
      <c r="B830" s="61" t="s">
        <v>15</v>
      </c>
      <c r="C830" s="62" t="s">
        <v>845</v>
      </c>
      <c r="D830" s="9" t="s">
        <v>846</v>
      </c>
      <c r="E830" s="10">
        <v>74.63</v>
      </c>
      <c r="F830" s="11">
        <f t="shared" si="91"/>
        <v>28</v>
      </c>
      <c r="G830" s="10">
        <v>2089.64</v>
      </c>
      <c r="H830" s="10">
        <v>50</v>
      </c>
      <c r="I830" s="10">
        <v>250</v>
      </c>
      <c r="J830" s="10">
        <v>1380</v>
      </c>
      <c r="K830" s="10">
        <v>400</v>
      </c>
      <c r="L830" s="12">
        <f t="shared" si="92"/>
        <v>4169.6399999999994</v>
      </c>
      <c r="M830" s="64"/>
      <c r="N830" s="114"/>
    </row>
    <row r="831" spans="1:14" x14ac:dyDescent="0.25">
      <c r="A831" s="62">
        <v>821</v>
      </c>
      <c r="B831" s="61" t="s">
        <v>15</v>
      </c>
      <c r="C831" s="62" t="s">
        <v>847</v>
      </c>
      <c r="D831" s="9" t="s">
        <v>776</v>
      </c>
      <c r="E831" s="63">
        <v>71.400000000000006</v>
      </c>
      <c r="F831" s="62">
        <f t="shared" si="91"/>
        <v>28</v>
      </c>
      <c r="G831" s="63">
        <v>1999.2</v>
      </c>
      <c r="H831" s="63"/>
      <c r="I831" s="63">
        <v>250</v>
      </c>
      <c r="J831" s="63">
        <v>1380</v>
      </c>
      <c r="K831" s="63">
        <v>400</v>
      </c>
      <c r="L831" s="63">
        <f t="shared" si="92"/>
        <v>4029.2</v>
      </c>
      <c r="M831" s="64"/>
      <c r="N831" s="114"/>
    </row>
    <row r="832" spans="1:14" x14ac:dyDescent="0.25">
      <c r="A832" s="62">
        <v>822</v>
      </c>
      <c r="B832" s="61" t="s">
        <v>15</v>
      </c>
      <c r="C832" s="62" t="s">
        <v>848</v>
      </c>
      <c r="D832" s="9" t="s">
        <v>776</v>
      </c>
      <c r="E832" s="63">
        <v>71.400000000000006</v>
      </c>
      <c r="F832" s="62">
        <f t="shared" si="91"/>
        <v>28</v>
      </c>
      <c r="G832" s="63">
        <v>1999.2</v>
      </c>
      <c r="H832" s="63"/>
      <c r="I832" s="63">
        <v>250</v>
      </c>
      <c r="J832" s="63">
        <v>1380</v>
      </c>
      <c r="K832" s="63">
        <v>400</v>
      </c>
      <c r="L832" s="63">
        <f t="shared" si="92"/>
        <v>4029.2</v>
      </c>
      <c r="M832" s="64"/>
      <c r="N832" s="114"/>
    </row>
    <row r="833" spans="1:14" x14ac:dyDescent="0.25">
      <c r="A833" s="62">
        <v>823</v>
      </c>
      <c r="B833" s="61" t="s">
        <v>15</v>
      </c>
      <c r="C833" s="62" t="s">
        <v>849</v>
      </c>
      <c r="D833" s="9" t="s">
        <v>67</v>
      </c>
      <c r="E833" s="10">
        <v>73.59</v>
      </c>
      <c r="F833" s="62">
        <f t="shared" si="91"/>
        <v>28</v>
      </c>
      <c r="G833" s="10">
        <v>2060.52</v>
      </c>
      <c r="H833" s="63"/>
      <c r="I833" s="63">
        <v>250</v>
      </c>
      <c r="J833" s="63">
        <v>1380</v>
      </c>
      <c r="K833" s="63">
        <v>400</v>
      </c>
      <c r="L833" s="63">
        <f t="shared" si="92"/>
        <v>4090.52</v>
      </c>
      <c r="M833" s="64"/>
      <c r="N833" s="114"/>
    </row>
    <row r="834" spans="1:14" x14ac:dyDescent="0.25">
      <c r="A834" s="62">
        <v>824</v>
      </c>
      <c r="B834" s="61" t="s">
        <v>15</v>
      </c>
      <c r="C834" s="62" t="s">
        <v>850</v>
      </c>
      <c r="D834" s="9" t="s">
        <v>67</v>
      </c>
      <c r="E834" s="10">
        <v>73.59</v>
      </c>
      <c r="F834" s="62">
        <f t="shared" si="91"/>
        <v>28</v>
      </c>
      <c r="G834" s="10">
        <v>2060.52</v>
      </c>
      <c r="H834" s="63"/>
      <c r="I834" s="63">
        <v>250</v>
      </c>
      <c r="J834" s="63">
        <v>1380</v>
      </c>
      <c r="K834" s="63">
        <v>400</v>
      </c>
      <c r="L834" s="63">
        <f t="shared" si="92"/>
        <v>4090.52</v>
      </c>
      <c r="M834" s="64"/>
      <c r="N834" s="114"/>
    </row>
    <row r="835" spans="1:14" ht="30" x14ac:dyDescent="0.25">
      <c r="A835" s="62">
        <v>825</v>
      </c>
      <c r="B835" s="61" t="s">
        <v>15</v>
      </c>
      <c r="C835" s="62" t="s">
        <v>851</v>
      </c>
      <c r="D835" s="9" t="s">
        <v>67</v>
      </c>
      <c r="E835" s="10">
        <v>73.59</v>
      </c>
      <c r="F835" s="62">
        <f t="shared" si="91"/>
        <v>28</v>
      </c>
      <c r="G835" s="10">
        <v>2060.52</v>
      </c>
      <c r="H835" s="63"/>
      <c r="I835" s="63">
        <v>250</v>
      </c>
      <c r="J835" s="63">
        <v>1380</v>
      </c>
      <c r="K835" s="63">
        <v>400</v>
      </c>
      <c r="L835" s="63">
        <f t="shared" si="92"/>
        <v>4090.52</v>
      </c>
      <c r="M835" s="64"/>
      <c r="N835" s="114"/>
    </row>
    <row r="836" spans="1:14" x14ac:dyDescent="0.25">
      <c r="A836" s="62">
        <v>826</v>
      </c>
      <c r="B836" s="61" t="s">
        <v>15</v>
      </c>
      <c r="C836" s="62" t="s">
        <v>852</v>
      </c>
      <c r="D836" s="9" t="s">
        <v>67</v>
      </c>
      <c r="E836" s="10">
        <v>73.59</v>
      </c>
      <c r="F836" s="62">
        <f t="shared" si="91"/>
        <v>28</v>
      </c>
      <c r="G836" s="10">
        <v>2060.52</v>
      </c>
      <c r="H836" s="63"/>
      <c r="I836" s="63">
        <v>250</v>
      </c>
      <c r="J836" s="63">
        <v>1380</v>
      </c>
      <c r="K836" s="63">
        <v>400</v>
      </c>
      <c r="L836" s="63">
        <f t="shared" si="92"/>
        <v>4090.52</v>
      </c>
      <c r="M836" s="64"/>
      <c r="N836" s="114"/>
    </row>
    <row r="837" spans="1:14" x14ac:dyDescent="0.25">
      <c r="A837" s="62">
        <v>827</v>
      </c>
      <c r="B837" s="61" t="s">
        <v>15</v>
      </c>
      <c r="C837" s="62" t="s">
        <v>853</v>
      </c>
      <c r="D837" s="9" t="s">
        <v>67</v>
      </c>
      <c r="E837" s="10">
        <v>73.59</v>
      </c>
      <c r="F837" s="62">
        <f t="shared" si="91"/>
        <v>28</v>
      </c>
      <c r="G837" s="10">
        <v>2060.52</v>
      </c>
      <c r="H837" s="63"/>
      <c r="I837" s="63">
        <v>250</v>
      </c>
      <c r="J837" s="63">
        <v>1380</v>
      </c>
      <c r="K837" s="63">
        <v>400</v>
      </c>
      <c r="L837" s="63">
        <f t="shared" si="92"/>
        <v>4090.52</v>
      </c>
      <c r="M837" s="64"/>
      <c r="N837" s="114"/>
    </row>
    <row r="838" spans="1:14" x14ac:dyDescent="0.25">
      <c r="A838" s="62">
        <v>828</v>
      </c>
      <c r="B838" s="61" t="s">
        <v>15</v>
      </c>
      <c r="C838" s="62" t="s">
        <v>854</v>
      </c>
      <c r="D838" s="9" t="s">
        <v>67</v>
      </c>
      <c r="E838" s="10">
        <v>73.59</v>
      </c>
      <c r="F838" s="62">
        <f t="shared" si="91"/>
        <v>28</v>
      </c>
      <c r="G838" s="10">
        <v>2060.52</v>
      </c>
      <c r="H838" s="63"/>
      <c r="I838" s="63">
        <v>250</v>
      </c>
      <c r="J838" s="63">
        <v>1380</v>
      </c>
      <c r="K838" s="63">
        <v>400</v>
      </c>
      <c r="L838" s="63">
        <f t="shared" si="92"/>
        <v>4090.52</v>
      </c>
      <c r="M838" s="64"/>
      <c r="N838" s="114"/>
    </row>
    <row r="839" spans="1:14" x14ac:dyDescent="0.25">
      <c r="A839" s="62">
        <v>829</v>
      </c>
      <c r="B839" s="61" t="s">
        <v>15</v>
      </c>
      <c r="C839" s="62" t="s">
        <v>855</v>
      </c>
      <c r="D839" s="9" t="s">
        <v>67</v>
      </c>
      <c r="E839" s="10">
        <v>73.59</v>
      </c>
      <c r="F839" s="62">
        <f t="shared" si="91"/>
        <v>28</v>
      </c>
      <c r="G839" s="10">
        <v>2060.52</v>
      </c>
      <c r="H839" s="63"/>
      <c r="I839" s="63">
        <v>250</v>
      </c>
      <c r="J839" s="63">
        <v>1380</v>
      </c>
      <c r="K839" s="63">
        <v>400</v>
      </c>
      <c r="L839" s="63">
        <f t="shared" si="92"/>
        <v>4090.52</v>
      </c>
      <c r="M839" s="64"/>
      <c r="N839" s="114"/>
    </row>
    <row r="840" spans="1:14" x14ac:dyDescent="0.25">
      <c r="A840" s="62">
        <v>830</v>
      </c>
      <c r="B840" s="61" t="s">
        <v>15</v>
      </c>
      <c r="C840" s="62" t="s">
        <v>856</v>
      </c>
      <c r="D840" s="9" t="s">
        <v>67</v>
      </c>
      <c r="E840" s="10">
        <v>73.59</v>
      </c>
      <c r="F840" s="62">
        <f t="shared" si="91"/>
        <v>28</v>
      </c>
      <c r="G840" s="10">
        <v>2060.52</v>
      </c>
      <c r="H840" s="63"/>
      <c r="I840" s="63">
        <v>250</v>
      </c>
      <c r="J840" s="63">
        <v>1150</v>
      </c>
      <c r="K840" s="63">
        <v>400</v>
      </c>
      <c r="L840" s="63">
        <f t="shared" si="92"/>
        <v>3860.52</v>
      </c>
      <c r="M840" s="64"/>
      <c r="N840" s="114"/>
    </row>
    <row r="841" spans="1:14" x14ac:dyDescent="0.25">
      <c r="A841" s="62">
        <v>831</v>
      </c>
      <c r="B841" s="61" t="s">
        <v>15</v>
      </c>
      <c r="C841" s="62" t="s">
        <v>857</v>
      </c>
      <c r="D841" s="9" t="s">
        <v>67</v>
      </c>
      <c r="E841" s="10">
        <v>73.59</v>
      </c>
      <c r="F841" s="62">
        <f t="shared" si="91"/>
        <v>28</v>
      </c>
      <c r="G841" s="10">
        <v>2060.52</v>
      </c>
      <c r="H841" s="63"/>
      <c r="I841" s="63">
        <v>250</v>
      </c>
      <c r="J841" s="63">
        <v>1380</v>
      </c>
      <c r="K841" s="63">
        <v>400</v>
      </c>
      <c r="L841" s="63">
        <f t="shared" si="92"/>
        <v>4090.52</v>
      </c>
      <c r="M841" s="64"/>
      <c r="N841" s="114"/>
    </row>
    <row r="842" spans="1:14" x14ac:dyDescent="0.25">
      <c r="A842" s="62">
        <v>832</v>
      </c>
      <c r="B842" s="61" t="s">
        <v>15</v>
      </c>
      <c r="C842" s="62" t="s">
        <v>858</v>
      </c>
      <c r="D842" s="9" t="s">
        <v>67</v>
      </c>
      <c r="E842" s="10">
        <v>73.59</v>
      </c>
      <c r="F842" s="62">
        <f t="shared" si="91"/>
        <v>28</v>
      </c>
      <c r="G842" s="10">
        <v>2060.52</v>
      </c>
      <c r="H842" s="63"/>
      <c r="I842" s="63">
        <v>250</v>
      </c>
      <c r="J842" s="63">
        <v>1380</v>
      </c>
      <c r="K842" s="63">
        <v>400</v>
      </c>
      <c r="L842" s="63">
        <f t="shared" si="92"/>
        <v>4090.52</v>
      </c>
      <c r="M842" s="64"/>
      <c r="N842" s="114"/>
    </row>
    <row r="843" spans="1:14" x14ac:dyDescent="0.25">
      <c r="A843" s="62">
        <v>833</v>
      </c>
      <c r="B843" s="61" t="s">
        <v>15</v>
      </c>
      <c r="C843" s="62" t="s">
        <v>859</v>
      </c>
      <c r="D843" s="9" t="s">
        <v>67</v>
      </c>
      <c r="E843" s="10">
        <v>73.59</v>
      </c>
      <c r="F843" s="62">
        <f t="shared" si="91"/>
        <v>28</v>
      </c>
      <c r="G843" s="10">
        <v>2060.52</v>
      </c>
      <c r="H843" s="63"/>
      <c r="I843" s="63">
        <v>250</v>
      </c>
      <c r="J843" s="63">
        <v>1380</v>
      </c>
      <c r="K843" s="63">
        <v>400</v>
      </c>
      <c r="L843" s="63">
        <f t="shared" si="92"/>
        <v>4090.52</v>
      </c>
      <c r="M843" s="64"/>
      <c r="N843" s="114"/>
    </row>
    <row r="844" spans="1:14" x14ac:dyDescent="0.25">
      <c r="A844" s="62">
        <v>834</v>
      </c>
      <c r="B844" s="61" t="s">
        <v>15</v>
      </c>
      <c r="C844" s="62" t="s">
        <v>860</v>
      </c>
      <c r="D844" s="9" t="s">
        <v>67</v>
      </c>
      <c r="E844" s="10">
        <v>73.59</v>
      </c>
      <c r="F844" s="62">
        <f t="shared" ref="F844:F907" si="94">G844/E844</f>
        <v>28</v>
      </c>
      <c r="G844" s="10">
        <v>2060.52</v>
      </c>
      <c r="H844" s="63"/>
      <c r="I844" s="63">
        <v>250</v>
      </c>
      <c r="J844" s="63">
        <v>1150</v>
      </c>
      <c r="K844" s="63">
        <v>400</v>
      </c>
      <c r="L844" s="63">
        <f t="shared" si="92"/>
        <v>3860.52</v>
      </c>
      <c r="M844" s="64"/>
      <c r="N844" s="114"/>
    </row>
    <row r="845" spans="1:14" x14ac:dyDescent="0.25">
      <c r="A845" s="62">
        <v>835</v>
      </c>
      <c r="B845" s="61" t="s">
        <v>15</v>
      </c>
      <c r="C845" s="62" t="s">
        <v>861</v>
      </c>
      <c r="D845" s="9" t="s">
        <v>67</v>
      </c>
      <c r="E845" s="10">
        <v>73.59</v>
      </c>
      <c r="F845" s="62">
        <f t="shared" si="94"/>
        <v>28</v>
      </c>
      <c r="G845" s="10">
        <v>2060.52</v>
      </c>
      <c r="H845" s="63"/>
      <c r="I845" s="63">
        <v>250</v>
      </c>
      <c r="J845" s="63">
        <v>1380</v>
      </c>
      <c r="K845" s="63">
        <v>400</v>
      </c>
      <c r="L845" s="63">
        <f t="shared" si="92"/>
        <v>4090.52</v>
      </c>
      <c r="M845" s="64"/>
      <c r="N845" s="114"/>
    </row>
    <row r="846" spans="1:14" x14ac:dyDescent="0.25">
      <c r="A846" s="62">
        <v>836</v>
      </c>
      <c r="B846" s="61" t="s">
        <v>15</v>
      </c>
      <c r="C846" s="62" t="s">
        <v>862</v>
      </c>
      <c r="D846" s="9" t="s">
        <v>67</v>
      </c>
      <c r="E846" s="10">
        <v>73.59</v>
      </c>
      <c r="F846" s="62">
        <f t="shared" si="94"/>
        <v>28</v>
      </c>
      <c r="G846" s="10">
        <v>2060.52</v>
      </c>
      <c r="H846" s="63"/>
      <c r="I846" s="63">
        <v>250</v>
      </c>
      <c r="J846" s="63">
        <v>1380</v>
      </c>
      <c r="K846" s="63">
        <v>400</v>
      </c>
      <c r="L846" s="63">
        <f t="shared" si="92"/>
        <v>4090.52</v>
      </c>
      <c r="M846" s="64"/>
      <c r="N846" s="114"/>
    </row>
    <row r="847" spans="1:14" x14ac:dyDescent="0.25">
      <c r="A847" s="62">
        <v>837</v>
      </c>
      <c r="B847" s="61" t="s">
        <v>15</v>
      </c>
      <c r="C847" s="62" t="s">
        <v>863</v>
      </c>
      <c r="D847" s="9" t="s">
        <v>67</v>
      </c>
      <c r="E847" s="10">
        <v>73.59</v>
      </c>
      <c r="F847" s="62">
        <f t="shared" si="94"/>
        <v>28</v>
      </c>
      <c r="G847" s="10">
        <v>2060.52</v>
      </c>
      <c r="H847" s="63"/>
      <c r="I847" s="63">
        <v>250</v>
      </c>
      <c r="J847" s="63">
        <v>1380</v>
      </c>
      <c r="K847" s="63">
        <v>400</v>
      </c>
      <c r="L847" s="63">
        <f t="shared" si="92"/>
        <v>4090.52</v>
      </c>
      <c r="M847" s="64"/>
      <c r="N847" s="114"/>
    </row>
    <row r="848" spans="1:14" x14ac:dyDescent="0.25">
      <c r="A848" s="62">
        <v>838</v>
      </c>
      <c r="B848" s="61" t="s">
        <v>15</v>
      </c>
      <c r="C848" s="62" t="s">
        <v>864</v>
      </c>
      <c r="D848" s="9" t="s">
        <v>67</v>
      </c>
      <c r="E848" s="10">
        <v>73.59</v>
      </c>
      <c r="F848" s="62">
        <f t="shared" si="94"/>
        <v>28</v>
      </c>
      <c r="G848" s="10">
        <v>2060.52</v>
      </c>
      <c r="H848" s="63"/>
      <c r="I848" s="63">
        <v>250</v>
      </c>
      <c r="J848" s="63">
        <v>1380</v>
      </c>
      <c r="K848" s="63">
        <v>400</v>
      </c>
      <c r="L848" s="63">
        <f t="shared" si="92"/>
        <v>4090.52</v>
      </c>
      <c r="M848" s="64"/>
      <c r="N848" s="114"/>
    </row>
    <row r="849" spans="1:14" x14ac:dyDescent="0.25">
      <c r="A849" s="62">
        <v>839</v>
      </c>
      <c r="B849" s="61" t="s">
        <v>15</v>
      </c>
      <c r="C849" s="62" t="s">
        <v>865</v>
      </c>
      <c r="D849" s="9" t="s">
        <v>67</v>
      </c>
      <c r="E849" s="10">
        <v>73.59</v>
      </c>
      <c r="F849" s="62">
        <f t="shared" si="94"/>
        <v>28</v>
      </c>
      <c r="G849" s="10">
        <v>2060.52</v>
      </c>
      <c r="H849" s="63"/>
      <c r="I849" s="63">
        <v>250</v>
      </c>
      <c r="J849" s="63">
        <v>1380</v>
      </c>
      <c r="K849" s="63">
        <v>400</v>
      </c>
      <c r="L849" s="63">
        <f t="shared" si="92"/>
        <v>4090.52</v>
      </c>
      <c r="M849" s="64"/>
      <c r="N849" s="114"/>
    </row>
    <row r="850" spans="1:14" x14ac:dyDescent="0.25">
      <c r="A850" s="62">
        <v>840</v>
      </c>
      <c r="B850" s="61" t="s">
        <v>15</v>
      </c>
      <c r="C850" s="62" t="s">
        <v>866</v>
      </c>
      <c r="D850" s="9" t="s">
        <v>67</v>
      </c>
      <c r="E850" s="10">
        <v>73.59</v>
      </c>
      <c r="F850" s="62">
        <f t="shared" si="94"/>
        <v>28</v>
      </c>
      <c r="G850" s="10">
        <v>2060.52</v>
      </c>
      <c r="H850" s="63"/>
      <c r="I850" s="63">
        <v>250</v>
      </c>
      <c r="J850" s="63">
        <v>1380</v>
      </c>
      <c r="K850" s="63">
        <v>400</v>
      </c>
      <c r="L850" s="63">
        <f t="shared" si="92"/>
        <v>4090.52</v>
      </c>
      <c r="M850" s="64"/>
      <c r="N850" s="114"/>
    </row>
    <row r="851" spans="1:14" x14ac:dyDescent="0.25">
      <c r="A851" s="62">
        <v>841</v>
      </c>
      <c r="B851" s="61" t="s">
        <v>15</v>
      </c>
      <c r="C851" s="62" t="s">
        <v>867</v>
      </c>
      <c r="D851" s="9" t="s">
        <v>67</v>
      </c>
      <c r="E851" s="10">
        <v>73.59</v>
      </c>
      <c r="F851" s="62">
        <f t="shared" si="94"/>
        <v>28</v>
      </c>
      <c r="G851" s="10">
        <v>2060.52</v>
      </c>
      <c r="H851" s="63"/>
      <c r="I851" s="63">
        <v>250</v>
      </c>
      <c r="J851" s="63">
        <v>1380</v>
      </c>
      <c r="K851" s="63">
        <v>400</v>
      </c>
      <c r="L851" s="63">
        <f t="shared" si="92"/>
        <v>4090.52</v>
      </c>
      <c r="M851" s="64"/>
      <c r="N851" s="114"/>
    </row>
    <row r="852" spans="1:14" ht="30" x14ac:dyDescent="0.25">
      <c r="A852" s="62">
        <v>842</v>
      </c>
      <c r="B852" s="61" t="s">
        <v>15</v>
      </c>
      <c r="C852" s="62" t="s">
        <v>868</v>
      </c>
      <c r="D852" s="9" t="s">
        <v>67</v>
      </c>
      <c r="E852" s="10">
        <v>73.59</v>
      </c>
      <c r="F852" s="62">
        <f t="shared" si="94"/>
        <v>57.999999999999986</v>
      </c>
      <c r="G852" s="10">
        <f>2060.52+2207.7</f>
        <v>4268.2199999999993</v>
      </c>
      <c r="H852" s="63"/>
      <c r="I852" s="63">
        <f>250+241.94</f>
        <v>491.94</v>
      </c>
      <c r="J852" s="63">
        <f>1335.49+1380</f>
        <v>2715.49</v>
      </c>
      <c r="K852" s="63">
        <f>387.1+400</f>
        <v>787.1</v>
      </c>
      <c r="L852" s="63">
        <f t="shared" si="92"/>
        <v>8262.7499999999982</v>
      </c>
      <c r="M852" s="62" t="s">
        <v>95</v>
      </c>
      <c r="N852" s="114"/>
    </row>
    <row r="853" spans="1:14" x14ac:dyDescent="0.25">
      <c r="A853" s="62">
        <v>843</v>
      </c>
      <c r="B853" s="61" t="s">
        <v>15</v>
      </c>
      <c r="C853" s="62" t="s">
        <v>869</v>
      </c>
      <c r="D853" s="9" t="s">
        <v>67</v>
      </c>
      <c r="E853" s="10">
        <v>73.59</v>
      </c>
      <c r="F853" s="62">
        <f t="shared" si="94"/>
        <v>28</v>
      </c>
      <c r="G853" s="10">
        <v>2060.52</v>
      </c>
      <c r="H853" s="63"/>
      <c r="I853" s="63">
        <v>250</v>
      </c>
      <c r="J853" s="63">
        <v>1380</v>
      </c>
      <c r="K853" s="63">
        <v>400</v>
      </c>
      <c r="L853" s="63">
        <f t="shared" si="92"/>
        <v>4090.52</v>
      </c>
      <c r="M853" s="64"/>
      <c r="N853" s="114"/>
    </row>
    <row r="854" spans="1:14" x14ac:dyDescent="0.25">
      <c r="A854" s="62">
        <v>844</v>
      </c>
      <c r="B854" s="61" t="s">
        <v>15</v>
      </c>
      <c r="C854" s="62" t="s">
        <v>870</v>
      </c>
      <c r="D854" s="9" t="s">
        <v>67</v>
      </c>
      <c r="E854" s="10">
        <v>73.59</v>
      </c>
      <c r="F854" s="62">
        <f t="shared" si="94"/>
        <v>28</v>
      </c>
      <c r="G854" s="10">
        <v>2060.52</v>
      </c>
      <c r="H854" s="63"/>
      <c r="I854" s="63">
        <v>250</v>
      </c>
      <c r="J854" s="63">
        <v>1380</v>
      </c>
      <c r="K854" s="63">
        <v>400</v>
      </c>
      <c r="L854" s="63">
        <f t="shared" si="92"/>
        <v>4090.52</v>
      </c>
      <c r="M854" s="64"/>
      <c r="N854" s="114"/>
    </row>
    <row r="855" spans="1:14" x14ac:dyDescent="0.25">
      <c r="A855" s="62">
        <v>845</v>
      </c>
      <c r="B855" s="61" t="s">
        <v>15</v>
      </c>
      <c r="C855" s="62" t="s">
        <v>871</v>
      </c>
      <c r="D855" s="9" t="s">
        <v>67</v>
      </c>
      <c r="E855" s="10">
        <v>73.59</v>
      </c>
      <c r="F855" s="62">
        <f t="shared" si="94"/>
        <v>28</v>
      </c>
      <c r="G855" s="10">
        <v>2060.52</v>
      </c>
      <c r="H855" s="63"/>
      <c r="I855" s="63">
        <v>250</v>
      </c>
      <c r="J855" s="63">
        <v>1380</v>
      </c>
      <c r="K855" s="63">
        <v>400</v>
      </c>
      <c r="L855" s="63">
        <f t="shared" si="92"/>
        <v>4090.52</v>
      </c>
      <c r="M855" s="64"/>
      <c r="N855" s="114"/>
    </row>
    <row r="856" spans="1:14" x14ac:dyDescent="0.25">
      <c r="A856" s="62">
        <v>846</v>
      </c>
      <c r="B856" s="61" t="s">
        <v>15</v>
      </c>
      <c r="C856" s="62" t="s">
        <v>872</v>
      </c>
      <c r="D856" s="9" t="s">
        <v>67</v>
      </c>
      <c r="E856" s="10">
        <v>73.59</v>
      </c>
      <c r="F856" s="62">
        <f t="shared" si="94"/>
        <v>28</v>
      </c>
      <c r="G856" s="10">
        <v>2060.52</v>
      </c>
      <c r="H856" s="63"/>
      <c r="I856" s="63">
        <v>250</v>
      </c>
      <c r="J856" s="63">
        <v>1380</v>
      </c>
      <c r="K856" s="63">
        <v>400</v>
      </c>
      <c r="L856" s="63">
        <f t="shared" si="92"/>
        <v>4090.52</v>
      </c>
      <c r="M856" s="64"/>
      <c r="N856" s="114"/>
    </row>
    <row r="857" spans="1:14" x14ac:dyDescent="0.25">
      <c r="A857" s="62">
        <v>847</v>
      </c>
      <c r="B857" s="61" t="s">
        <v>15</v>
      </c>
      <c r="C857" s="62" t="s">
        <v>873</v>
      </c>
      <c r="D857" s="9" t="s">
        <v>67</v>
      </c>
      <c r="E857" s="10">
        <v>73.59</v>
      </c>
      <c r="F857" s="62">
        <f t="shared" si="94"/>
        <v>28</v>
      </c>
      <c r="G857" s="10">
        <v>2060.52</v>
      </c>
      <c r="H857" s="63"/>
      <c r="I857" s="63">
        <v>250</v>
      </c>
      <c r="J857" s="63">
        <v>1380</v>
      </c>
      <c r="K857" s="63">
        <v>400</v>
      </c>
      <c r="L857" s="63">
        <f t="shared" si="92"/>
        <v>4090.52</v>
      </c>
      <c r="M857" s="64"/>
      <c r="N857" s="114"/>
    </row>
    <row r="858" spans="1:14" x14ac:dyDescent="0.25">
      <c r="A858" s="62">
        <v>848</v>
      </c>
      <c r="B858" s="61" t="s">
        <v>15</v>
      </c>
      <c r="C858" s="62" t="s">
        <v>874</v>
      </c>
      <c r="D858" s="9" t="s">
        <v>67</v>
      </c>
      <c r="E858" s="10">
        <v>73.59</v>
      </c>
      <c r="F858" s="62">
        <f t="shared" si="94"/>
        <v>28</v>
      </c>
      <c r="G858" s="10">
        <v>2060.52</v>
      </c>
      <c r="H858" s="63"/>
      <c r="I858" s="63">
        <v>250</v>
      </c>
      <c r="J858" s="63">
        <v>1380</v>
      </c>
      <c r="K858" s="63">
        <v>400</v>
      </c>
      <c r="L858" s="63">
        <f t="shared" si="92"/>
        <v>4090.52</v>
      </c>
      <c r="M858" s="64"/>
      <c r="N858" s="114"/>
    </row>
    <row r="859" spans="1:14" x14ac:dyDescent="0.25">
      <c r="A859" s="62">
        <v>849</v>
      </c>
      <c r="B859" s="61" t="s">
        <v>15</v>
      </c>
      <c r="C859" s="62" t="s">
        <v>875</v>
      </c>
      <c r="D859" s="9" t="s">
        <v>67</v>
      </c>
      <c r="E859" s="10">
        <v>73.59</v>
      </c>
      <c r="F859" s="62">
        <f t="shared" si="94"/>
        <v>28</v>
      </c>
      <c r="G859" s="10">
        <v>2060.52</v>
      </c>
      <c r="H859" s="63"/>
      <c r="I859" s="63">
        <v>250</v>
      </c>
      <c r="J859" s="63">
        <v>1380</v>
      </c>
      <c r="K859" s="63">
        <v>400</v>
      </c>
      <c r="L859" s="63">
        <f t="shared" si="92"/>
        <v>4090.52</v>
      </c>
      <c r="M859" s="64"/>
      <c r="N859" s="114"/>
    </row>
    <row r="860" spans="1:14" x14ac:dyDescent="0.25">
      <c r="A860" s="62">
        <v>850</v>
      </c>
      <c r="B860" s="61" t="s">
        <v>15</v>
      </c>
      <c r="C860" s="62" t="s">
        <v>876</v>
      </c>
      <c r="D860" s="9" t="s">
        <v>67</v>
      </c>
      <c r="E860" s="10">
        <v>73.59</v>
      </c>
      <c r="F860" s="62">
        <f t="shared" si="94"/>
        <v>28</v>
      </c>
      <c r="G860" s="10">
        <v>2060.52</v>
      </c>
      <c r="H860" s="63"/>
      <c r="I860" s="63">
        <v>250</v>
      </c>
      <c r="J860" s="63">
        <v>1380</v>
      </c>
      <c r="K860" s="63">
        <v>400</v>
      </c>
      <c r="L860" s="63">
        <f t="shared" si="92"/>
        <v>4090.52</v>
      </c>
      <c r="M860" s="64"/>
      <c r="N860" s="114"/>
    </row>
    <row r="861" spans="1:14" x14ac:dyDescent="0.25">
      <c r="A861" s="62">
        <v>851</v>
      </c>
      <c r="B861" s="61" t="s">
        <v>15</v>
      </c>
      <c r="C861" s="62" t="s">
        <v>877</v>
      </c>
      <c r="D861" s="9" t="s">
        <v>67</v>
      </c>
      <c r="E861" s="10">
        <v>73.59</v>
      </c>
      <c r="F861" s="62">
        <f t="shared" si="94"/>
        <v>28</v>
      </c>
      <c r="G861" s="10">
        <v>2060.52</v>
      </c>
      <c r="H861" s="63"/>
      <c r="I861" s="63">
        <v>250</v>
      </c>
      <c r="J861" s="63">
        <v>1380</v>
      </c>
      <c r="K861" s="63">
        <v>400</v>
      </c>
      <c r="L861" s="63">
        <f t="shared" si="92"/>
        <v>4090.52</v>
      </c>
      <c r="M861" s="64"/>
      <c r="N861" s="114"/>
    </row>
    <row r="862" spans="1:14" x14ac:dyDescent="0.25">
      <c r="A862" s="62">
        <v>852</v>
      </c>
      <c r="B862" s="61" t="s">
        <v>15</v>
      </c>
      <c r="C862" s="62" t="s">
        <v>878</v>
      </c>
      <c r="D862" s="9" t="s">
        <v>67</v>
      </c>
      <c r="E862" s="10">
        <v>73.59</v>
      </c>
      <c r="F862" s="62">
        <f t="shared" si="94"/>
        <v>28</v>
      </c>
      <c r="G862" s="10">
        <v>2060.52</v>
      </c>
      <c r="H862" s="63"/>
      <c r="I862" s="63">
        <v>250</v>
      </c>
      <c r="J862" s="63">
        <v>1380</v>
      </c>
      <c r="K862" s="63">
        <v>400</v>
      </c>
      <c r="L862" s="63">
        <f t="shared" si="92"/>
        <v>4090.52</v>
      </c>
      <c r="M862" s="64"/>
      <c r="N862" s="114"/>
    </row>
    <row r="863" spans="1:14" x14ac:dyDescent="0.25">
      <c r="A863" s="62">
        <v>853</v>
      </c>
      <c r="B863" s="61" t="s">
        <v>15</v>
      </c>
      <c r="C863" s="62" t="s">
        <v>879</v>
      </c>
      <c r="D863" s="9" t="s">
        <v>67</v>
      </c>
      <c r="E863" s="10">
        <v>73.59</v>
      </c>
      <c r="F863" s="62">
        <f t="shared" si="94"/>
        <v>28</v>
      </c>
      <c r="G863" s="10">
        <v>2060.52</v>
      </c>
      <c r="H863" s="63">
        <v>50</v>
      </c>
      <c r="I863" s="63">
        <v>250</v>
      </c>
      <c r="J863" s="63">
        <v>1380</v>
      </c>
      <c r="K863" s="63">
        <v>400</v>
      </c>
      <c r="L863" s="63">
        <f t="shared" si="92"/>
        <v>4140.5200000000004</v>
      </c>
      <c r="M863" s="64"/>
      <c r="N863" s="114"/>
    </row>
    <row r="864" spans="1:14" x14ac:dyDescent="0.25">
      <c r="A864" s="62">
        <v>854</v>
      </c>
      <c r="B864" s="61" t="s">
        <v>15</v>
      </c>
      <c r="C864" s="62" t="s">
        <v>880</v>
      </c>
      <c r="D864" s="9" t="s">
        <v>67</v>
      </c>
      <c r="E864" s="10">
        <v>73.59</v>
      </c>
      <c r="F864" s="62">
        <f t="shared" si="94"/>
        <v>28</v>
      </c>
      <c r="G864" s="10">
        <v>2060.52</v>
      </c>
      <c r="H864" s="63"/>
      <c r="I864" s="63">
        <v>250</v>
      </c>
      <c r="J864" s="63">
        <v>1380</v>
      </c>
      <c r="K864" s="63">
        <v>400</v>
      </c>
      <c r="L864" s="63">
        <f t="shared" si="92"/>
        <v>4090.52</v>
      </c>
      <c r="M864" s="64"/>
      <c r="N864" s="114"/>
    </row>
    <row r="865" spans="1:14" x14ac:dyDescent="0.25">
      <c r="A865" s="62">
        <v>855</v>
      </c>
      <c r="B865" s="61" t="s">
        <v>15</v>
      </c>
      <c r="C865" s="62" t="s">
        <v>881</v>
      </c>
      <c r="D865" s="9" t="s">
        <v>67</v>
      </c>
      <c r="E865" s="10">
        <v>73.59</v>
      </c>
      <c r="F865" s="62">
        <f t="shared" si="94"/>
        <v>28</v>
      </c>
      <c r="G865" s="10">
        <v>2060.52</v>
      </c>
      <c r="H865" s="63"/>
      <c r="I865" s="63">
        <v>250</v>
      </c>
      <c r="J865" s="63">
        <v>1380</v>
      </c>
      <c r="K865" s="63">
        <v>400</v>
      </c>
      <c r="L865" s="63">
        <f t="shared" si="92"/>
        <v>4090.52</v>
      </c>
      <c r="M865" s="64"/>
      <c r="N865" s="114"/>
    </row>
    <row r="866" spans="1:14" x14ac:dyDescent="0.25">
      <c r="A866" s="62">
        <v>856</v>
      </c>
      <c r="B866" s="61" t="s">
        <v>15</v>
      </c>
      <c r="C866" s="62" t="s">
        <v>882</v>
      </c>
      <c r="D866" s="9" t="s">
        <v>67</v>
      </c>
      <c r="E866" s="10">
        <v>73.59</v>
      </c>
      <c r="F866" s="62">
        <f t="shared" si="94"/>
        <v>28</v>
      </c>
      <c r="G866" s="10">
        <v>2060.52</v>
      </c>
      <c r="H866" s="63"/>
      <c r="I866" s="63">
        <v>250</v>
      </c>
      <c r="J866" s="63">
        <v>1380</v>
      </c>
      <c r="K866" s="63">
        <v>400</v>
      </c>
      <c r="L866" s="63">
        <f t="shared" si="92"/>
        <v>4090.52</v>
      </c>
      <c r="M866" s="64"/>
      <c r="N866" s="114"/>
    </row>
    <row r="867" spans="1:14" x14ac:dyDescent="0.25">
      <c r="A867" s="62">
        <v>857</v>
      </c>
      <c r="B867" s="61" t="s">
        <v>15</v>
      </c>
      <c r="C867" s="62" t="s">
        <v>883</v>
      </c>
      <c r="D867" s="9" t="s">
        <v>67</v>
      </c>
      <c r="E867" s="10">
        <v>73.59</v>
      </c>
      <c r="F867" s="62">
        <f t="shared" si="94"/>
        <v>28</v>
      </c>
      <c r="G867" s="10">
        <v>2060.52</v>
      </c>
      <c r="H867" s="63"/>
      <c r="I867" s="63">
        <v>250</v>
      </c>
      <c r="J867" s="63">
        <v>1380</v>
      </c>
      <c r="K867" s="63">
        <v>400</v>
      </c>
      <c r="L867" s="63">
        <f t="shared" si="92"/>
        <v>4090.52</v>
      </c>
      <c r="M867" s="64"/>
      <c r="N867" s="114"/>
    </row>
    <row r="868" spans="1:14" x14ac:dyDescent="0.25">
      <c r="A868" s="62">
        <v>858</v>
      </c>
      <c r="B868" s="61" t="s">
        <v>15</v>
      </c>
      <c r="C868" s="62" t="s">
        <v>884</v>
      </c>
      <c r="D868" s="9" t="s">
        <v>67</v>
      </c>
      <c r="E868" s="10">
        <v>73.59</v>
      </c>
      <c r="F868" s="62">
        <f t="shared" si="94"/>
        <v>28</v>
      </c>
      <c r="G868" s="10">
        <v>2060.52</v>
      </c>
      <c r="H868" s="63"/>
      <c r="I868" s="63">
        <v>250</v>
      </c>
      <c r="J868" s="63">
        <v>1380</v>
      </c>
      <c r="K868" s="63">
        <v>400</v>
      </c>
      <c r="L868" s="63">
        <f t="shared" si="92"/>
        <v>4090.52</v>
      </c>
      <c r="M868" s="64"/>
      <c r="N868" s="114"/>
    </row>
    <row r="869" spans="1:14" x14ac:dyDescent="0.25">
      <c r="A869" s="62">
        <v>859</v>
      </c>
      <c r="B869" s="61" t="s">
        <v>15</v>
      </c>
      <c r="C869" s="62" t="s">
        <v>885</v>
      </c>
      <c r="D869" s="9" t="s">
        <v>67</v>
      </c>
      <c r="E869" s="10">
        <v>73.59</v>
      </c>
      <c r="F869" s="62">
        <f t="shared" si="94"/>
        <v>28</v>
      </c>
      <c r="G869" s="10">
        <v>2060.52</v>
      </c>
      <c r="H869" s="63"/>
      <c r="I869" s="63">
        <v>250</v>
      </c>
      <c r="J869" s="63">
        <v>1380</v>
      </c>
      <c r="K869" s="63">
        <v>400</v>
      </c>
      <c r="L869" s="63">
        <f t="shared" si="92"/>
        <v>4090.52</v>
      </c>
      <c r="M869" s="64"/>
      <c r="N869" s="114"/>
    </row>
    <row r="870" spans="1:14" x14ac:dyDescent="0.25">
      <c r="A870" s="62">
        <v>860</v>
      </c>
      <c r="B870" s="61" t="s">
        <v>15</v>
      </c>
      <c r="C870" s="62" t="s">
        <v>886</v>
      </c>
      <c r="D870" s="9" t="s">
        <v>67</v>
      </c>
      <c r="E870" s="10">
        <v>73.59</v>
      </c>
      <c r="F870" s="62">
        <f t="shared" si="94"/>
        <v>28</v>
      </c>
      <c r="G870" s="10">
        <v>2060.52</v>
      </c>
      <c r="H870" s="63"/>
      <c r="I870" s="63">
        <v>250</v>
      </c>
      <c r="J870" s="63">
        <v>1380</v>
      </c>
      <c r="K870" s="63">
        <v>400</v>
      </c>
      <c r="L870" s="63">
        <f t="shared" si="92"/>
        <v>4090.52</v>
      </c>
      <c r="M870" s="64"/>
      <c r="N870" s="114"/>
    </row>
    <row r="871" spans="1:14" x14ac:dyDescent="0.25">
      <c r="A871" s="62">
        <v>861</v>
      </c>
      <c r="B871" s="61" t="s">
        <v>15</v>
      </c>
      <c r="C871" s="62" t="s">
        <v>887</v>
      </c>
      <c r="D871" s="9" t="s">
        <v>67</v>
      </c>
      <c r="E871" s="10">
        <v>73.59</v>
      </c>
      <c r="F871" s="62">
        <f t="shared" si="94"/>
        <v>28</v>
      </c>
      <c r="G871" s="10">
        <v>2060.52</v>
      </c>
      <c r="H871" s="63"/>
      <c r="I871" s="63">
        <v>250</v>
      </c>
      <c r="J871" s="63">
        <v>1380</v>
      </c>
      <c r="K871" s="63">
        <v>400</v>
      </c>
      <c r="L871" s="63">
        <f t="shared" si="92"/>
        <v>4090.52</v>
      </c>
      <c r="M871" s="64"/>
      <c r="N871" s="114"/>
    </row>
    <row r="872" spans="1:14" x14ac:dyDescent="0.25">
      <c r="A872" s="62">
        <v>862</v>
      </c>
      <c r="B872" s="61" t="s">
        <v>15</v>
      </c>
      <c r="C872" s="62" t="s">
        <v>888</v>
      </c>
      <c r="D872" s="9" t="s">
        <v>67</v>
      </c>
      <c r="E872" s="10">
        <v>73.59</v>
      </c>
      <c r="F872" s="62">
        <f t="shared" si="94"/>
        <v>28</v>
      </c>
      <c r="G872" s="10">
        <v>2060.52</v>
      </c>
      <c r="H872" s="63"/>
      <c r="I872" s="63">
        <v>250</v>
      </c>
      <c r="J872" s="63">
        <v>1380</v>
      </c>
      <c r="K872" s="63">
        <v>400</v>
      </c>
      <c r="L872" s="63">
        <f t="shared" si="92"/>
        <v>4090.52</v>
      </c>
      <c r="M872" s="64"/>
      <c r="N872" s="114"/>
    </row>
    <row r="873" spans="1:14" x14ac:dyDescent="0.25">
      <c r="A873" s="62">
        <v>863</v>
      </c>
      <c r="B873" s="61" t="s">
        <v>15</v>
      </c>
      <c r="C873" s="62" t="s">
        <v>889</v>
      </c>
      <c r="D873" s="9" t="s">
        <v>67</v>
      </c>
      <c r="E873" s="10">
        <v>73.59</v>
      </c>
      <c r="F873" s="62">
        <f t="shared" si="94"/>
        <v>28</v>
      </c>
      <c r="G873" s="10">
        <v>2060.52</v>
      </c>
      <c r="H873" s="63"/>
      <c r="I873" s="63">
        <v>250</v>
      </c>
      <c r="J873" s="63">
        <v>1380</v>
      </c>
      <c r="K873" s="63">
        <v>400</v>
      </c>
      <c r="L873" s="63">
        <f t="shared" si="92"/>
        <v>4090.52</v>
      </c>
      <c r="M873" s="64"/>
      <c r="N873" s="114"/>
    </row>
    <row r="874" spans="1:14" x14ac:dyDescent="0.25">
      <c r="A874" s="62">
        <v>864</v>
      </c>
      <c r="B874" s="61" t="s">
        <v>15</v>
      </c>
      <c r="C874" s="62" t="s">
        <v>890</v>
      </c>
      <c r="D874" s="9" t="s">
        <v>67</v>
      </c>
      <c r="E874" s="10">
        <v>73.59</v>
      </c>
      <c r="F874" s="62">
        <f t="shared" si="94"/>
        <v>28</v>
      </c>
      <c r="G874" s="10">
        <v>2060.52</v>
      </c>
      <c r="H874" s="63"/>
      <c r="I874" s="63">
        <v>250</v>
      </c>
      <c r="J874" s="63">
        <v>1380</v>
      </c>
      <c r="K874" s="63">
        <v>400</v>
      </c>
      <c r="L874" s="63">
        <f t="shared" si="92"/>
        <v>4090.52</v>
      </c>
      <c r="M874" s="64"/>
      <c r="N874" s="114"/>
    </row>
    <row r="875" spans="1:14" x14ac:dyDescent="0.25">
      <c r="A875" s="62">
        <v>865</v>
      </c>
      <c r="B875" s="61" t="s">
        <v>15</v>
      </c>
      <c r="C875" s="62" t="s">
        <v>891</v>
      </c>
      <c r="D875" s="9" t="s">
        <v>67</v>
      </c>
      <c r="E875" s="10">
        <v>73.59</v>
      </c>
      <c r="F875" s="62">
        <f t="shared" si="94"/>
        <v>28</v>
      </c>
      <c r="G875" s="10">
        <v>2060.52</v>
      </c>
      <c r="H875" s="63"/>
      <c r="I875" s="63">
        <v>250</v>
      </c>
      <c r="J875" s="63">
        <v>1380</v>
      </c>
      <c r="K875" s="63">
        <v>400</v>
      </c>
      <c r="L875" s="63">
        <f t="shared" si="92"/>
        <v>4090.52</v>
      </c>
      <c r="M875" s="64"/>
      <c r="N875" s="114"/>
    </row>
    <row r="876" spans="1:14" x14ac:dyDescent="0.25">
      <c r="A876" s="62">
        <v>866</v>
      </c>
      <c r="B876" s="61" t="s">
        <v>15</v>
      </c>
      <c r="C876" s="62" t="s">
        <v>892</v>
      </c>
      <c r="D876" s="9" t="s">
        <v>67</v>
      </c>
      <c r="E876" s="10">
        <v>73.59</v>
      </c>
      <c r="F876" s="62">
        <f t="shared" si="94"/>
        <v>28</v>
      </c>
      <c r="G876" s="10">
        <v>2060.52</v>
      </c>
      <c r="H876" s="63"/>
      <c r="I876" s="63">
        <v>250</v>
      </c>
      <c r="J876" s="63">
        <v>1380</v>
      </c>
      <c r="K876" s="63">
        <v>400</v>
      </c>
      <c r="L876" s="63">
        <f t="shared" si="92"/>
        <v>4090.52</v>
      </c>
      <c r="M876" s="64"/>
      <c r="N876" s="114"/>
    </row>
    <row r="877" spans="1:14" x14ac:dyDescent="0.25">
      <c r="A877" s="62">
        <v>867</v>
      </c>
      <c r="B877" s="61" t="s">
        <v>15</v>
      </c>
      <c r="C877" s="62" t="s">
        <v>893</v>
      </c>
      <c r="D877" s="9" t="s">
        <v>67</v>
      </c>
      <c r="E877" s="10">
        <v>73.59</v>
      </c>
      <c r="F877" s="62">
        <f t="shared" si="94"/>
        <v>28</v>
      </c>
      <c r="G877" s="10">
        <v>2060.52</v>
      </c>
      <c r="H877" s="63"/>
      <c r="I877" s="63">
        <v>250</v>
      </c>
      <c r="J877" s="63">
        <v>1380</v>
      </c>
      <c r="K877" s="63">
        <v>400</v>
      </c>
      <c r="L877" s="63">
        <f t="shared" si="92"/>
        <v>4090.52</v>
      </c>
      <c r="M877" s="64"/>
      <c r="N877" s="114"/>
    </row>
    <row r="878" spans="1:14" x14ac:dyDescent="0.25">
      <c r="A878" s="62">
        <v>868</v>
      </c>
      <c r="B878" s="61" t="s">
        <v>15</v>
      </c>
      <c r="C878" s="62" t="s">
        <v>894</v>
      </c>
      <c r="D878" s="9" t="s">
        <v>67</v>
      </c>
      <c r="E878" s="10">
        <v>73.59</v>
      </c>
      <c r="F878" s="62">
        <f t="shared" si="94"/>
        <v>28</v>
      </c>
      <c r="G878" s="10">
        <v>2060.52</v>
      </c>
      <c r="H878" s="63"/>
      <c r="I878" s="63">
        <v>250</v>
      </c>
      <c r="J878" s="63">
        <v>1380</v>
      </c>
      <c r="K878" s="63">
        <v>400</v>
      </c>
      <c r="L878" s="63">
        <f t="shared" si="92"/>
        <v>4090.52</v>
      </c>
      <c r="M878" s="64"/>
      <c r="N878" s="114"/>
    </row>
    <row r="879" spans="1:14" x14ac:dyDescent="0.25">
      <c r="A879" s="62">
        <v>869</v>
      </c>
      <c r="B879" s="61" t="s">
        <v>15</v>
      </c>
      <c r="C879" s="62" t="s">
        <v>895</v>
      </c>
      <c r="D879" s="9" t="s">
        <v>67</v>
      </c>
      <c r="E879" s="10">
        <v>73.59</v>
      </c>
      <c r="F879" s="62">
        <f t="shared" si="94"/>
        <v>28</v>
      </c>
      <c r="G879" s="10">
        <v>2060.52</v>
      </c>
      <c r="H879" s="63"/>
      <c r="I879" s="63">
        <v>250</v>
      </c>
      <c r="J879" s="63">
        <v>1380</v>
      </c>
      <c r="K879" s="63">
        <v>400</v>
      </c>
      <c r="L879" s="63">
        <f t="shared" si="92"/>
        <v>4090.52</v>
      </c>
      <c r="M879" s="64"/>
      <c r="N879" s="114"/>
    </row>
    <row r="880" spans="1:14" x14ac:dyDescent="0.25">
      <c r="A880" s="62">
        <v>870</v>
      </c>
      <c r="B880" s="61" t="s">
        <v>15</v>
      </c>
      <c r="C880" s="62" t="s">
        <v>896</v>
      </c>
      <c r="D880" s="9" t="s">
        <v>67</v>
      </c>
      <c r="E880" s="10">
        <v>73.59</v>
      </c>
      <c r="F880" s="62">
        <f t="shared" si="94"/>
        <v>28</v>
      </c>
      <c r="G880" s="10">
        <v>2060.52</v>
      </c>
      <c r="H880" s="63"/>
      <c r="I880" s="63">
        <v>250</v>
      </c>
      <c r="J880" s="63">
        <v>1380</v>
      </c>
      <c r="K880" s="63">
        <v>400</v>
      </c>
      <c r="L880" s="63">
        <f t="shared" si="92"/>
        <v>4090.52</v>
      </c>
      <c r="M880" s="64"/>
      <c r="N880" s="114"/>
    </row>
    <row r="881" spans="1:14" x14ac:dyDescent="0.25">
      <c r="A881" s="62">
        <v>871</v>
      </c>
      <c r="B881" s="61" t="s">
        <v>15</v>
      </c>
      <c r="C881" s="62" t="s">
        <v>897</v>
      </c>
      <c r="D881" s="9" t="s">
        <v>67</v>
      </c>
      <c r="E881" s="10">
        <v>73.59</v>
      </c>
      <c r="F881" s="62">
        <f t="shared" si="94"/>
        <v>28</v>
      </c>
      <c r="G881" s="10">
        <v>2060.52</v>
      </c>
      <c r="H881" s="63"/>
      <c r="I881" s="63">
        <v>250</v>
      </c>
      <c r="J881" s="63">
        <v>1380</v>
      </c>
      <c r="K881" s="63">
        <v>400</v>
      </c>
      <c r="L881" s="63">
        <f t="shared" si="92"/>
        <v>4090.52</v>
      </c>
      <c r="M881" s="64"/>
      <c r="N881" s="114"/>
    </row>
    <row r="882" spans="1:14" x14ac:dyDescent="0.25">
      <c r="A882" s="62">
        <v>872</v>
      </c>
      <c r="B882" s="61" t="s">
        <v>15</v>
      </c>
      <c r="C882" s="62" t="s">
        <v>898</v>
      </c>
      <c r="D882" s="9" t="s">
        <v>67</v>
      </c>
      <c r="E882" s="10">
        <v>73.59</v>
      </c>
      <c r="F882" s="62">
        <f t="shared" si="94"/>
        <v>28</v>
      </c>
      <c r="G882" s="10">
        <v>2060.52</v>
      </c>
      <c r="H882" s="63"/>
      <c r="I882" s="63">
        <v>250</v>
      </c>
      <c r="J882" s="63">
        <v>1380</v>
      </c>
      <c r="K882" s="63">
        <v>400</v>
      </c>
      <c r="L882" s="63">
        <f t="shared" si="92"/>
        <v>4090.52</v>
      </c>
      <c r="M882" s="64"/>
      <c r="N882" s="114"/>
    </row>
    <row r="883" spans="1:14" x14ac:dyDescent="0.25">
      <c r="A883" s="62">
        <v>873</v>
      </c>
      <c r="B883" s="61" t="s">
        <v>15</v>
      </c>
      <c r="C883" s="62" t="s">
        <v>899</v>
      </c>
      <c r="D883" s="9" t="s">
        <v>67</v>
      </c>
      <c r="E883" s="10">
        <v>73.59</v>
      </c>
      <c r="F883" s="62">
        <f t="shared" si="94"/>
        <v>28</v>
      </c>
      <c r="G883" s="10">
        <v>2060.52</v>
      </c>
      <c r="H883" s="63"/>
      <c r="I883" s="63">
        <v>250</v>
      </c>
      <c r="J883" s="63">
        <v>1380</v>
      </c>
      <c r="K883" s="63">
        <v>400</v>
      </c>
      <c r="L883" s="63">
        <f t="shared" si="92"/>
        <v>4090.52</v>
      </c>
      <c r="M883" s="64"/>
      <c r="N883" s="114"/>
    </row>
    <row r="884" spans="1:14" x14ac:dyDescent="0.25">
      <c r="A884" s="62">
        <v>874</v>
      </c>
      <c r="B884" s="61" t="s">
        <v>15</v>
      </c>
      <c r="C884" s="62" t="s">
        <v>900</v>
      </c>
      <c r="D884" s="9" t="s">
        <v>67</v>
      </c>
      <c r="E884" s="10">
        <v>73.59</v>
      </c>
      <c r="F884" s="62">
        <f t="shared" si="94"/>
        <v>28</v>
      </c>
      <c r="G884" s="10">
        <v>2060.52</v>
      </c>
      <c r="H884" s="63"/>
      <c r="I884" s="63">
        <v>250</v>
      </c>
      <c r="J884" s="63">
        <v>1380</v>
      </c>
      <c r="K884" s="63">
        <v>400</v>
      </c>
      <c r="L884" s="63">
        <f t="shared" si="92"/>
        <v>4090.52</v>
      </c>
      <c r="M884" s="64"/>
      <c r="N884" s="114"/>
    </row>
    <row r="885" spans="1:14" x14ac:dyDescent="0.25">
      <c r="A885" s="62">
        <v>875</v>
      </c>
      <c r="B885" s="61" t="s">
        <v>15</v>
      </c>
      <c r="C885" s="62" t="s">
        <v>901</v>
      </c>
      <c r="D885" s="9" t="s">
        <v>67</v>
      </c>
      <c r="E885" s="10">
        <v>73.59</v>
      </c>
      <c r="F885" s="62">
        <f t="shared" si="94"/>
        <v>28</v>
      </c>
      <c r="G885" s="10">
        <v>2060.52</v>
      </c>
      <c r="H885" s="63"/>
      <c r="I885" s="63">
        <v>250</v>
      </c>
      <c r="J885" s="63">
        <v>1380</v>
      </c>
      <c r="K885" s="63">
        <v>400</v>
      </c>
      <c r="L885" s="63">
        <f t="shared" si="92"/>
        <v>4090.52</v>
      </c>
      <c r="M885" s="64"/>
      <c r="N885" s="114"/>
    </row>
    <row r="886" spans="1:14" x14ac:dyDescent="0.25">
      <c r="A886" s="62">
        <v>876</v>
      </c>
      <c r="B886" s="61" t="s">
        <v>15</v>
      </c>
      <c r="C886" s="62" t="s">
        <v>902</v>
      </c>
      <c r="D886" s="9" t="s">
        <v>67</v>
      </c>
      <c r="E886" s="10">
        <v>73.59</v>
      </c>
      <c r="F886" s="62">
        <f t="shared" si="94"/>
        <v>28</v>
      </c>
      <c r="G886" s="10">
        <v>2060.52</v>
      </c>
      <c r="H886" s="63"/>
      <c r="I886" s="63">
        <v>250</v>
      </c>
      <c r="J886" s="63">
        <v>1380</v>
      </c>
      <c r="K886" s="63">
        <v>400</v>
      </c>
      <c r="L886" s="63">
        <f t="shared" si="92"/>
        <v>4090.52</v>
      </c>
      <c r="M886" s="64"/>
      <c r="N886" s="114"/>
    </row>
    <row r="887" spans="1:14" x14ac:dyDescent="0.25">
      <c r="A887" s="62">
        <v>877</v>
      </c>
      <c r="B887" s="61" t="s">
        <v>15</v>
      </c>
      <c r="C887" s="62" t="s">
        <v>903</v>
      </c>
      <c r="D887" s="9" t="s">
        <v>67</v>
      </c>
      <c r="E887" s="10">
        <v>73.59</v>
      </c>
      <c r="F887" s="62">
        <f t="shared" si="94"/>
        <v>28</v>
      </c>
      <c r="G887" s="10">
        <v>2060.52</v>
      </c>
      <c r="H887" s="63"/>
      <c r="I887" s="63">
        <v>250</v>
      </c>
      <c r="J887" s="63">
        <v>1150</v>
      </c>
      <c r="K887" s="63">
        <v>400</v>
      </c>
      <c r="L887" s="63">
        <f t="shared" si="92"/>
        <v>3860.52</v>
      </c>
      <c r="M887" s="64"/>
      <c r="N887" s="114"/>
    </row>
    <row r="888" spans="1:14" x14ac:dyDescent="0.25">
      <c r="A888" s="62">
        <v>878</v>
      </c>
      <c r="B888" s="61" t="s">
        <v>15</v>
      </c>
      <c r="C888" s="62" t="s">
        <v>904</v>
      </c>
      <c r="D888" s="9" t="s">
        <v>67</v>
      </c>
      <c r="E888" s="10">
        <v>73.59</v>
      </c>
      <c r="F888" s="62">
        <f t="shared" si="94"/>
        <v>28</v>
      </c>
      <c r="G888" s="10">
        <v>2060.52</v>
      </c>
      <c r="H888" s="63"/>
      <c r="I888" s="63">
        <v>250</v>
      </c>
      <c r="J888" s="63">
        <v>1380</v>
      </c>
      <c r="K888" s="63">
        <v>400</v>
      </c>
      <c r="L888" s="63">
        <f t="shared" si="92"/>
        <v>4090.52</v>
      </c>
      <c r="M888" s="64"/>
      <c r="N888" s="114"/>
    </row>
    <row r="889" spans="1:14" x14ac:dyDescent="0.25">
      <c r="A889" s="62">
        <v>879</v>
      </c>
      <c r="B889" s="61" t="s">
        <v>15</v>
      </c>
      <c r="C889" s="62" t="s">
        <v>905</v>
      </c>
      <c r="D889" s="9" t="s">
        <v>67</v>
      </c>
      <c r="E889" s="10">
        <v>73.59</v>
      </c>
      <c r="F889" s="62">
        <f t="shared" si="94"/>
        <v>28</v>
      </c>
      <c r="G889" s="10">
        <v>2060.52</v>
      </c>
      <c r="H889" s="63"/>
      <c r="I889" s="63">
        <v>250</v>
      </c>
      <c r="J889" s="63">
        <v>1380</v>
      </c>
      <c r="K889" s="63">
        <v>400</v>
      </c>
      <c r="L889" s="63">
        <f t="shared" si="92"/>
        <v>4090.52</v>
      </c>
      <c r="M889" s="64"/>
      <c r="N889" s="114"/>
    </row>
    <row r="890" spans="1:14" x14ac:dyDescent="0.25">
      <c r="A890" s="62">
        <v>880</v>
      </c>
      <c r="B890" s="61" t="s">
        <v>15</v>
      </c>
      <c r="C890" s="62" t="s">
        <v>906</v>
      </c>
      <c r="D890" s="9" t="s">
        <v>67</v>
      </c>
      <c r="E890" s="10">
        <v>73.59</v>
      </c>
      <c r="F890" s="62">
        <f t="shared" si="94"/>
        <v>28</v>
      </c>
      <c r="G890" s="10">
        <v>2060.52</v>
      </c>
      <c r="H890" s="63"/>
      <c r="I890" s="63">
        <v>250</v>
      </c>
      <c r="J890" s="63">
        <v>1380</v>
      </c>
      <c r="K890" s="63">
        <v>400</v>
      </c>
      <c r="L890" s="63">
        <f t="shared" ref="L890:L895" si="95">SUM(G890:K890)</f>
        <v>4090.52</v>
      </c>
      <c r="M890" s="64"/>
      <c r="N890" s="114"/>
    </row>
    <row r="891" spans="1:14" x14ac:dyDescent="0.25">
      <c r="A891" s="62">
        <v>881</v>
      </c>
      <c r="B891" s="61" t="s">
        <v>15</v>
      </c>
      <c r="C891" s="62" t="s">
        <v>907</v>
      </c>
      <c r="D891" s="9" t="s">
        <v>67</v>
      </c>
      <c r="E891" s="10">
        <v>73.59</v>
      </c>
      <c r="F891" s="62">
        <f t="shared" si="94"/>
        <v>28</v>
      </c>
      <c r="G891" s="10">
        <v>2060.52</v>
      </c>
      <c r="H891" s="63"/>
      <c r="I891" s="63">
        <v>250</v>
      </c>
      <c r="J891" s="63">
        <v>1380</v>
      </c>
      <c r="K891" s="63">
        <v>400</v>
      </c>
      <c r="L891" s="63">
        <f t="shared" si="95"/>
        <v>4090.52</v>
      </c>
      <c r="M891" s="64"/>
      <c r="N891" s="114"/>
    </row>
    <row r="892" spans="1:14" x14ac:dyDescent="0.25">
      <c r="A892" s="62">
        <v>882</v>
      </c>
      <c r="B892" s="61" t="s">
        <v>15</v>
      </c>
      <c r="C892" s="62" t="s">
        <v>908</v>
      </c>
      <c r="D892" s="9" t="s">
        <v>67</v>
      </c>
      <c r="E892" s="10">
        <v>73.59</v>
      </c>
      <c r="F892" s="62">
        <f t="shared" si="94"/>
        <v>28</v>
      </c>
      <c r="G892" s="10">
        <v>2060.52</v>
      </c>
      <c r="H892" s="63"/>
      <c r="I892" s="63">
        <v>250</v>
      </c>
      <c r="J892" s="63">
        <v>1380</v>
      </c>
      <c r="K892" s="63">
        <v>400</v>
      </c>
      <c r="L892" s="63">
        <f t="shared" si="95"/>
        <v>4090.52</v>
      </c>
      <c r="M892" s="64"/>
      <c r="N892" s="114"/>
    </row>
    <row r="893" spans="1:14" x14ac:dyDescent="0.25">
      <c r="A893" s="62">
        <v>883</v>
      </c>
      <c r="B893" s="61" t="s">
        <v>15</v>
      </c>
      <c r="C893" s="62" t="s">
        <v>909</v>
      </c>
      <c r="D893" s="9" t="s">
        <v>67</v>
      </c>
      <c r="E893" s="10">
        <v>73.59</v>
      </c>
      <c r="F893" s="62">
        <f t="shared" si="94"/>
        <v>28</v>
      </c>
      <c r="G893" s="10">
        <v>2060.52</v>
      </c>
      <c r="H893" s="63"/>
      <c r="I893" s="63">
        <v>250</v>
      </c>
      <c r="J893" s="63">
        <v>1380</v>
      </c>
      <c r="K893" s="63">
        <v>400</v>
      </c>
      <c r="L893" s="63">
        <f t="shared" si="95"/>
        <v>4090.52</v>
      </c>
      <c r="M893" s="64"/>
      <c r="N893" s="114"/>
    </row>
    <row r="894" spans="1:14" x14ac:dyDescent="0.25">
      <c r="A894" s="62">
        <v>884</v>
      </c>
      <c r="B894" s="61" t="s">
        <v>15</v>
      </c>
      <c r="C894" s="62" t="s">
        <v>910</v>
      </c>
      <c r="D894" s="9" t="s">
        <v>67</v>
      </c>
      <c r="E894" s="10">
        <v>73.59</v>
      </c>
      <c r="F894" s="62">
        <f t="shared" si="94"/>
        <v>28</v>
      </c>
      <c r="G894" s="10">
        <v>2060.52</v>
      </c>
      <c r="H894" s="63"/>
      <c r="I894" s="63">
        <v>250</v>
      </c>
      <c r="J894" s="63">
        <v>1380</v>
      </c>
      <c r="K894" s="63">
        <v>400</v>
      </c>
      <c r="L894" s="63">
        <f t="shared" si="95"/>
        <v>4090.52</v>
      </c>
      <c r="M894" s="64"/>
      <c r="N894" s="114"/>
    </row>
    <row r="895" spans="1:14" x14ac:dyDescent="0.25">
      <c r="A895" s="62">
        <v>885</v>
      </c>
      <c r="B895" s="61" t="s">
        <v>15</v>
      </c>
      <c r="C895" s="62" t="s">
        <v>911</v>
      </c>
      <c r="D895" s="9" t="s">
        <v>67</v>
      </c>
      <c r="E895" s="10">
        <v>73.59</v>
      </c>
      <c r="F895" s="62">
        <f t="shared" si="94"/>
        <v>28</v>
      </c>
      <c r="G895" s="10">
        <v>2060.52</v>
      </c>
      <c r="H895" s="63">
        <v>50</v>
      </c>
      <c r="I895" s="63">
        <v>250</v>
      </c>
      <c r="J895" s="63">
        <v>1380</v>
      </c>
      <c r="K895" s="63">
        <v>400</v>
      </c>
      <c r="L895" s="63">
        <f t="shared" si="95"/>
        <v>4140.5200000000004</v>
      </c>
      <c r="M895" s="64"/>
      <c r="N895" s="114"/>
    </row>
    <row r="896" spans="1:14" ht="30" x14ac:dyDescent="0.25">
      <c r="A896" s="62">
        <v>886</v>
      </c>
      <c r="B896" s="61" t="s">
        <v>15</v>
      </c>
      <c r="C896" s="62" t="s">
        <v>912</v>
      </c>
      <c r="D896" s="9" t="s">
        <v>67</v>
      </c>
      <c r="E896" s="10">
        <v>73.59</v>
      </c>
      <c r="F896" s="62">
        <f t="shared" si="94"/>
        <v>57.999999999999986</v>
      </c>
      <c r="G896" s="10">
        <f>2060.52+2207.7</f>
        <v>4268.2199999999993</v>
      </c>
      <c r="H896" s="63"/>
      <c r="I896" s="63">
        <f>250+241.94</f>
        <v>491.94</v>
      </c>
      <c r="J896" s="63">
        <f>1335.49+1380</f>
        <v>2715.49</v>
      </c>
      <c r="K896" s="63">
        <f>387.1+400</f>
        <v>787.1</v>
      </c>
      <c r="L896" s="63">
        <f t="shared" ref="L896" si="96">SUM(G896:K896)</f>
        <v>8262.7499999999982</v>
      </c>
      <c r="M896" s="62" t="s">
        <v>95</v>
      </c>
      <c r="N896" s="114"/>
    </row>
    <row r="897" spans="1:14" x14ac:dyDescent="0.25">
      <c r="A897" s="62">
        <v>887</v>
      </c>
      <c r="B897" s="61" t="s">
        <v>15</v>
      </c>
      <c r="C897" s="62" t="s">
        <v>913</v>
      </c>
      <c r="D897" s="9" t="s">
        <v>67</v>
      </c>
      <c r="E897" s="10">
        <v>73.59</v>
      </c>
      <c r="F897" s="62">
        <f t="shared" si="94"/>
        <v>28</v>
      </c>
      <c r="G897" s="10">
        <v>2060.52</v>
      </c>
      <c r="H897" s="63"/>
      <c r="I897" s="63">
        <v>250</v>
      </c>
      <c r="J897" s="63">
        <v>1380</v>
      </c>
      <c r="K897" s="63">
        <v>400</v>
      </c>
      <c r="L897" s="63">
        <f t="shared" ref="L897:L928" si="97">SUM(G897:K897)</f>
        <v>4090.52</v>
      </c>
      <c r="M897" s="64"/>
      <c r="N897" s="114"/>
    </row>
    <row r="898" spans="1:14" x14ac:dyDescent="0.25">
      <c r="A898" s="62">
        <v>888</v>
      </c>
      <c r="B898" s="61" t="s">
        <v>15</v>
      </c>
      <c r="C898" s="62" t="s">
        <v>914</v>
      </c>
      <c r="D898" s="9" t="s">
        <v>67</v>
      </c>
      <c r="E898" s="10">
        <v>73.59</v>
      </c>
      <c r="F898" s="62">
        <f t="shared" si="94"/>
        <v>28</v>
      </c>
      <c r="G898" s="10">
        <v>2060.52</v>
      </c>
      <c r="H898" s="63"/>
      <c r="I898" s="63">
        <v>250</v>
      </c>
      <c r="J898" s="63">
        <v>1380</v>
      </c>
      <c r="K898" s="63">
        <v>400</v>
      </c>
      <c r="L898" s="63">
        <f t="shared" si="97"/>
        <v>4090.52</v>
      </c>
      <c r="M898" s="64"/>
      <c r="N898" s="114"/>
    </row>
    <row r="899" spans="1:14" x14ac:dyDescent="0.25">
      <c r="A899" s="62">
        <v>889</v>
      </c>
      <c r="B899" s="61" t="s">
        <v>15</v>
      </c>
      <c r="C899" s="62" t="s">
        <v>915</v>
      </c>
      <c r="D899" s="9" t="s">
        <v>67</v>
      </c>
      <c r="E899" s="10">
        <v>73.59</v>
      </c>
      <c r="F899" s="62">
        <f t="shared" si="94"/>
        <v>28</v>
      </c>
      <c r="G899" s="10">
        <v>2060.52</v>
      </c>
      <c r="H899" s="63"/>
      <c r="I899" s="63">
        <v>250</v>
      </c>
      <c r="J899" s="63">
        <v>1380</v>
      </c>
      <c r="K899" s="63">
        <v>400</v>
      </c>
      <c r="L899" s="63">
        <f t="shared" si="97"/>
        <v>4090.52</v>
      </c>
      <c r="M899" s="64"/>
      <c r="N899" s="114"/>
    </row>
    <row r="900" spans="1:14" x14ac:dyDescent="0.25">
      <c r="A900" s="62">
        <v>890</v>
      </c>
      <c r="B900" s="61" t="s">
        <v>15</v>
      </c>
      <c r="C900" s="62" t="s">
        <v>916</v>
      </c>
      <c r="D900" s="9" t="s">
        <v>67</v>
      </c>
      <c r="E900" s="10">
        <v>73.59</v>
      </c>
      <c r="F900" s="62">
        <f t="shared" si="94"/>
        <v>28</v>
      </c>
      <c r="G900" s="10">
        <v>2060.52</v>
      </c>
      <c r="H900" s="63"/>
      <c r="I900" s="63">
        <v>250</v>
      </c>
      <c r="J900" s="63">
        <v>1380</v>
      </c>
      <c r="K900" s="63">
        <v>400</v>
      </c>
      <c r="L900" s="63">
        <f t="shared" si="97"/>
        <v>4090.52</v>
      </c>
      <c r="M900" s="64"/>
      <c r="N900" s="114"/>
    </row>
    <row r="901" spans="1:14" x14ac:dyDescent="0.25">
      <c r="A901" s="62">
        <v>891</v>
      </c>
      <c r="B901" s="61" t="s">
        <v>15</v>
      </c>
      <c r="C901" s="62" t="s">
        <v>917</v>
      </c>
      <c r="D901" s="9" t="s">
        <v>67</v>
      </c>
      <c r="E901" s="10">
        <v>73.59</v>
      </c>
      <c r="F901" s="62">
        <f t="shared" si="94"/>
        <v>28</v>
      </c>
      <c r="G901" s="10">
        <v>2060.52</v>
      </c>
      <c r="H901" s="63"/>
      <c r="I901" s="63">
        <v>250</v>
      </c>
      <c r="J901" s="63">
        <v>1380</v>
      </c>
      <c r="K901" s="63">
        <v>400</v>
      </c>
      <c r="L901" s="63">
        <f t="shared" si="97"/>
        <v>4090.52</v>
      </c>
      <c r="M901" s="64"/>
      <c r="N901" s="114"/>
    </row>
    <row r="902" spans="1:14" x14ac:dyDescent="0.25">
      <c r="A902" s="62">
        <v>892</v>
      </c>
      <c r="B902" s="61" t="s">
        <v>15</v>
      </c>
      <c r="C902" s="62" t="s">
        <v>918</v>
      </c>
      <c r="D902" s="9" t="s">
        <v>67</v>
      </c>
      <c r="E902" s="10">
        <v>73.59</v>
      </c>
      <c r="F902" s="62">
        <f t="shared" si="94"/>
        <v>28</v>
      </c>
      <c r="G902" s="10">
        <v>2060.52</v>
      </c>
      <c r="H902" s="63"/>
      <c r="I902" s="63">
        <v>250</v>
      </c>
      <c r="J902" s="63">
        <v>1380</v>
      </c>
      <c r="K902" s="63">
        <v>400</v>
      </c>
      <c r="L902" s="63">
        <f t="shared" si="97"/>
        <v>4090.52</v>
      </c>
      <c r="M902" s="64"/>
      <c r="N902" s="114"/>
    </row>
    <row r="903" spans="1:14" x14ac:dyDescent="0.25">
      <c r="A903" s="62">
        <v>893</v>
      </c>
      <c r="B903" s="61" t="s">
        <v>15</v>
      </c>
      <c r="C903" s="62" t="s">
        <v>919</v>
      </c>
      <c r="D903" s="9" t="s">
        <v>67</v>
      </c>
      <c r="E903" s="10">
        <v>73.59</v>
      </c>
      <c r="F903" s="62">
        <f t="shared" si="94"/>
        <v>28</v>
      </c>
      <c r="G903" s="10">
        <v>2060.52</v>
      </c>
      <c r="H903" s="63"/>
      <c r="I903" s="63">
        <v>250</v>
      </c>
      <c r="J903" s="63">
        <v>1380</v>
      </c>
      <c r="K903" s="63">
        <v>400</v>
      </c>
      <c r="L903" s="63">
        <f t="shared" si="97"/>
        <v>4090.52</v>
      </c>
      <c r="M903" s="64"/>
      <c r="N903" s="114"/>
    </row>
    <row r="904" spans="1:14" x14ac:dyDescent="0.25">
      <c r="A904" s="62">
        <v>894</v>
      </c>
      <c r="B904" s="61" t="s">
        <v>15</v>
      </c>
      <c r="C904" s="62" t="s">
        <v>920</v>
      </c>
      <c r="D904" s="9" t="s">
        <v>67</v>
      </c>
      <c r="E904" s="10">
        <v>73.59</v>
      </c>
      <c r="F904" s="62">
        <f t="shared" si="94"/>
        <v>28</v>
      </c>
      <c r="G904" s="10">
        <v>2060.52</v>
      </c>
      <c r="H904" s="63"/>
      <c r="I904" s="63">
        <v>250</v>
      </c>
      <c r="J904" s="63">
        <v>1380</v>
      </c>
      <c r="K904" s="63">
        <v>400</v>
      </c>
      <c r="L904" s="63">
        <f t="shared" si="97"/>
        <v>4090.52</v>
      </c>
      <c r="M904" s="64"/>
      <c r="N904" s="114"/>
    </row>
    <row r="905" spans="1:14" x14ac:dyDescent="0.25">
      <c r="A905" s="62">
        <v>895</v>
      </c>
      <c r="B905" s="61" t="s">
        <v>15</v>
      </c>
      <c r="C905" s="62" t="s">
        <v>921</v>
      </c>
      <c r="D905" s="9" t="s">
        <v>67</v>
      </c>
      <c r="E905" s="10">
        <v>73.59</v>
      </c>
      <c r="F905" s="62">
        <f t="shared" si="94"/>
        <v>28</v>
      </c>
      <c r="G905" s="10">
        <v>2060.52</v>
      </c>
      <c r="H905" s="63"/>
      <c r="I905" s="63">
        <v>250</v>
      </c>
      <c r="J905" s="63">
        <v>1380</v>
      </c>
      <c r="K905" s="63">
        <v>400</v>
      </c>
      <c r="L905" s="63">
        <f t="shared" si="97"/>
        <v>4090.52</v>
      </c>
      <c r="M905" s="64"/>
      <c r="N905" s="114"/>
    </row>
    <row r="906" spans="1:14" x14ac:dyDescent="0.25">
      <c r="A906" s="62">
        <v>896</v>
      </c>
      <c r="B906" s="61" t="s">
        <v>15</v>
      </c>
      <c r="C906" s="62" t="s">
        <v>922</v>
      </c>
      <c r="D906" s="9" t="s">
        <v>67</v>
      </c>
      <c r="E906" s="10">
        <v>73.59</v>
      </c>
      <c r="F906" s="62">
        <f t="shared" si="94"/>
        <v>28</v>
      </c>
      <c r="G906" s="10">
        <v>2060.52</v>
      </c>
      <c r="H906" s="63"/>
      <c r="I906" s="63">
        <v>250</v>
      </c>
      <c r="J906" s="63">
        <v>1380</v>
      </c>
      <c r="K906" s="63">
        <v>400</v>
      </c>
      <c r="L906" s="63">
        <f t="shared" si="97"/>
        <v>4090.52</v>
      </c>
      <c r="M906" s="64"/>
      <c r="N906" s="114"/>
    </row>
    <row r="907" spans="1:14" x14ac:dyDescent="0.25">
      <c r="A907" s="62">
        <v>897</v>
      </c>
      <c r="B907" s="61" t="s">
        <v>15</v>
      </c>
      <c r="C907" s="62" t="s">
        <v>923</v>
      </c>
      <c r="D907" s="9" t="s">
        <v>67</v>
      </c>
      <c r="E907" s="10">
        <v>73.59</v>
      </c>
      <c r="F907" s="62">
        <f t="shared" si="94"/>
        <v>28</v>
      </c>
      <c r="G907" s="10">
        <v>2060.52</v>
      </c>
      <c r="H907" s="63"/>
      <c r="I907" s="63">
        <v>250</v>
      </c>
      <c r="J907" s="63">
        <v>1380</v>
      </c>
      <c r="K907" s="63">
        <v>400</v>
      </c>
      <c r="L907" s="63">
        <f t="shared" si="97"/>
        <v>4090.52</v>
      </c>
      <c r="M907" s="64"/>
      <c r="N907" s="114"/>
    </row>
    <row r="908" spans="1:14" x14ac:dyDescent="0.25">
      <c r="A908" s="62">
        <v>898</v>
      </c>
      <c r="B908" s="61" t="s">
        <v>15</v>
      </c>
      <c r="C908" s="62" t="s">
        <v>924</v>
      </c>
      <c r="D908" s="9" t="s">
        <v>67</v>
      </c>
      <c r="E908" s="10">
        <v>73.59</v>
      </c>
      <c r="F908" s="62">
        <f t="shared" ref="F908:F928" si="98">G908/E908</f>
        <v>28</v>
      </c>
      <c r="G908" s="10">
        <v>2060.52</v>
      </c>
      <c r="H908" s="63"/>
      <c r="I908" s="63">
        <v>250</v>
      </c>
      <c r="J908" s="63">
        <v>1380</v>
      </c>
      <c r="K908" s="63">
        <v>400</v>
      </c>
      <c r="L908" s="63">
        <f t="shared" si="97"/>
        <v>4090.52</v>
      </c>
      <c r="M908" s="64"/>
      <c r="N908" s="114"/>
    </row>
    <row r="909" spans="1:14" x14ac:dyDescent="0.25">
      <c r="A909" s="62">
        <v>899</v>
      </c>
      <c r="B909" s="61" t="s">
        <v>15</v>
      </c>
      <c r="C909" s="62" t="s">
        <v>925</v>
      </c>
      <c r="D909" s="9" t="s">
        <v>67</v>
      </c>
      <c r="E909" s="10">
        <v>73.59</v>
      </c>
      <c r="F909" s="62">
        <f t="shared" si="98"/>
        <v>28</v>
      </c>
      <c r="G909" s="10">
        <v>2060.52</v>
      </c>
      <c r="H909" s="63"/>
      <c r="I909" s="63">
        <v>250</v>
      </c>
      <c r="J909" s="63">
        <v>1380</v>
      </c>
      <c r="K909" s="63">
        <v>400</v>
      </c>
      <c r="L909" s="63">
        <f t="shared" si="97"/>
        <v>4090.52</v>
      </c>
      <c r="M909" s="64"/>
      <c r="N909" s="114"/>
    </row>
    <row r="910" spans="1:14" ht="30" x14ac:dyDescent="0.25">
      <c r="A910" s="62">
        <v>900</v>
      </c>
      <c r="B910" s="61" t="s">
        <v>15</v>
      </c>
      <c r="C910" s="62" t="s">
        <v>926</v>
      </c>
      <c r="D910" s="9" t="s">
        <v>67</v>
      </c>
      <c r="E910" s="10">
        <v>73.59</v>
      </c>
      <c r="F910" s="62">
        <f t="shared" si="98"/>
        <v>57.999999999999986</v>
      </c>
      <c r="G910" s="10">
        <f>2060.52+2207.7</f>
        <v>4268.2199999999993</v>
      </c>
      <c r="H910" s="63"/>
      <c r="I910" s="63">
        <f>250+241.94</f>
        <v>491.94</v>
      </c>
      <c r="J910" s="63">
        <f>1335.49+1380</f>
        <v>2715.49</v>
      </c>
      <c r="K910" s="63">
        <f>387.1+400</f>
        <v>787.1</v>
      </c>
      <c r="L910" s="63">
        <f t="shared" si="97"/>
        <v>8262.7499999999982</v>
      </c>
      <c r="M910" s="62" t="s">
        <v>95</v>
      </c>
      <c r="N910" s="114"/>
    </row>
    <row r="911" spans="1:14" ht="30" x14ac:dyDescent="0.25">
      <c r="A911" s="62">
        <v>901</v>
      </c>
      <c r="B911" s="61" t="s">
        <v>15</v>
      </c>
      <c r="C911" s="62" t="s">
        <v>927</v>
      </c>
      <c r="D911" s="9" t="s">
        <v>67</v>
      </c>
      <c r="E911" s="10">
        <v>73.59</v>
      </c>
      <c r="F911" s="62">
        <f t="shared" si="98"/>
        <v>57.999999999999986</v>
      </c>
      <c r="G911" s="10">
        <f>2060.52+2207.7</f>
        <v>4268.2199999999993</v>
      </c>
      <c r="H911" s="63"/>
      <c r="I911" s="63">
        <f>250+241.94</f>
        <v>491.94</v>
      </c>
      <c r="J911" s="63">
        <f>1335.49+1380</f>
        <v>2715.49</v>
      </c>
      <c r="K911" s="63">
        <f>387.1+400</f>
        <v>787.1</v>
      </c>
      <c r="L911" s="63">
        <f t="shared" si="97"/>
        <v>8262.7499999999982</v>
      </c>
      <c r="M911" s="62" t="s">
        <v>95</v>
      </c>
      <c r="N911" s="114"/>
    </row>
    <row r="912" spans="1:14" x14ac:dyDescent="0.25">
      <c r="A912" s="62">
        <v>902</v>
      </c>
      <c r="B912" s="61" t="s">
        <v>15</v>
      </c>
      <c r="C912" s="62" t="s">
        <v>928</v>
      </c>
      <c r="D912" s="9" t="s">
        <v>67</v>
      </c>
      <c r="E912" s="10">
        <v>73.59</v>
      </c>
      <c r="F912" s="62">
        <f t="shared" si="98"/>
        <v>28</v>
      </c>
      <c r="G912" s="10">
        <v>2060.52</v>
      </c>
      <c r="H912" s="63"/>
      <c r="I912" s="63">
        <v>250</v>
      </c>
      <c r="J912" s="63">
        <v>1150</v>
      </c>
      <c r="K912" s="63">
        <v>400</v>
      </c>
      <c r="L912" s="63">
        <f t="shared" si="97"/>
        <v>3860.52</v>
      </c>
      <c r="M912" s="64"/>
      <c r="N912" s="114"/>
    </row>
    <row r="913" spans="1:14" x14ac:dyDescent="0.25">
      <c r="A913" s="62">
        <v>903</v>
      </c>
      <c r="B913" s="61" t="s">
        <v>15</v>
      </c>
      <c r="C913" s="62" t="s">
        <v>929</v>
      </c>
      <c r="D913" s="9" t="s">
        <v>67</v>
      </c>
      <c r="E913" s="10">
        <v>73.59</v>
      </c>
      <c r="F913" s="62">
        <f t="shared" si="98"/>
        <v>28</v>
      </c>
      <c r="G913" s="10">
        <v>2060.52</v>
      </c>
      <c r="H913" s="63"/>
      <c r="I913" s="63">
        <v>250</v>
      </c>
      <c r="J913" s="63">
        <v>1150</v>
      </c>
      <c r="K913" s="63">
        <v>400</v>
      </c>
      <c r="L913" s="63">
        <f t="shared" si="97"/>
        <v>3860.52</v>
      </c>
      <c r="M913" s="64"/>
      <c r="N913" s="114"/>
    </row>
    <row r="914" spans="1:14" x14ac:dyDescent="0.25">
      <c r="A914" s="62">
        <v>904</v>
      </c>
      <c r="B914" s="61" t="s">
        <v>15</v>
      </c>
      <c r="C914" s="62" t="s">
        <v>930</v>
      </c>
      <c r="D914" s="9" t="s">
        <v>67</v>
      </c>
      <c r="E914" s="10">
        <v>73.59</v>
      </c>
      <c r="F914" s="62">
        <f t="shared" si="98"/>
        <v>28</v>
      </c>
      <c r="G914" s="10">
        <v>2060.52</v>
      </c>
      <c r="H914" s="63"/>
      <c r="I914" s="63">
        <v>250</v>
      </c>
      <c r="J914" s="63">
        <v>1150</v>
      </c>
      <c r="K914" s="63">
        <v>400</v>
      </c>
      <c r="L914" s="63">
        <f t="shared" si="97"/>
        <v>3860.52</v>
      </c>
      <c r="M914" s="64"/>
      <c r="N914" s="114"/>
    </row>
    <row r="915" spans="1:14" x14ac:dyDescent="0.25">
      <c r="A915" s="62">
        <v>905</v>
      </c>
      <c r="B915" s="61" t="s">
        <v>15</v>
      </c>
      <c r="C915" s="62" t="s">
        <v>931</v>
      </c>
      <c r="D915" s="9" t="s">
        <v>67</v>
      </c>
      <c r="E915" s="10">
        <v>73.59</v>
      </c>
      <c r="F915" s="62">
        <f t="shared" si="98"/>
        <v>28</v>
      </c>
      <c r="G915" s="10">
        <v>2060.52</v>
      </c>
      <c r="H915" s="63"/>
      <c r="I915" s="63">
        <v>250</v>
      </c>
      <c r="J915" s="63">
        <v>1150</v>
      </c>
      <c r="K915" s="63">
        <v>400</v>
      </c>
      <c r="L915" s="63">
        <f t="shared" si="97"/>
        <v>3860.52</v>
      </c>
      <c r="M915" s="64"/>
      <c r="N915" s="114"/>
    </row>
    <row r="916" spans="1:14" x14ac:dyDescent="0.25">
      <c r="A916" s="62">
        <v>906</v>
      </c>
      <c r="B916" s="61" t="s">
        <v>15</v>
      </c>
      <c r="C916" s="62" t="s">
        <v>932</v>
      </c>
      <c r="D916" s="9" t="s">
        <v>67</v>
      </c>
      <c r="E916" s="10">
        <v>73.59</v>
      </c>
      <c r="F916" s="62">
        <f t="shared" si="98"/>
        <v>28</v>
      </c>
      <c r="G916" s="10">
        <v>2060.52</v>
      </c>
      <c r="H916" s="63"/>
      <c r="I916" s="63">
        <v>250</v>
      </c>
      <c r="J916" s="63">
        <v>1150</v>
      </c>
      <c r="K916" s="63">
        <v>400</v>
      </c>
      <c r="L916" s="63">
        <f t="shared" si="97"/>
        <v>3860.52</v>
      </c>
      <c r="M916" s="64"/>
      <c r="N916" s="114"/>
    </row>
    <row r="917" spans="1:14" x14ac:dyDescent="0.25">
      <c r="A917" s="62">
        <v>907</v>
      </c>
      <c r="B917" s="61" t="s">
        <v>15</v>
      </c>
      <c r="C917" s="62" t="s">
        <v>933</v>
      </c>
      <c r="D917" s="9" t="s">
        <v>67</v>
      </c>
      <c r="E917" s="10">
        <v>73.59</v>
      </c>
      <c r="F917" s="62">
        <f t="shared" si="98"/>
        <v>28</v>
      </c>
      <c r="G917" s="10">
        <v>2060.52</v>
      </c>
      <c r="H917" s="63"/>
      <c r="I917" s="63">
        <v>250</v>
      </c>
      <c r="J917" s="63">
        <v>1150</v>
      </c>
      <c r="K917" s="63">
        <v>400</v>
      </c>
      <c r="L917" s="63">
        <f t="shared" si="97"/>
        <v>3860.52</v>
      </c>
      <c r="M917" s="64"/>
      <c r="N917" s="114"/>
    </row>
    <row r="918" spans="1:14" x14ac:dyDescent="0.25">
      <c r="A918" s="62">
        <v>908</v>
      </c>
      <c r="B918" s="61" t="s">
        <v>15</v>
      </c>
      <c r="C918" s="62" t="s">
        <v>934</v>
      </c>
      <c r="D918" s="9" t="s">
        <v>67</v>
      </c>
      <c r="E918" s="10">
        <v>73.59</v>
      </c>
      <c r="F918" s="62">
        <f t="shared" si="98"/>
        <v>28</v>
      </c>
      <c r="G918" s="10">
        <v>2060.52</v>
      </c>
      <c r="H918" s="63"/>
      <c r="I918" s="63">
        <v>250</v>
      </c>
      <c r="J918" s="63">
        <v>1150</v>
      </c>
      <c r="K918" s="63">
        <v>400</v>
      </c>
      <c r="L918" s="63">
        <f t="shared" si="97"/>
        <v>3860.52</v>
      </c>
      <c r="M918" s="64"/>
      <c r="N918" s="114"/>
    </row>
    <row r="919" spans="1:14" x14ac:dyDescent="0.25">
      <c r="A919" s="62">
        <v>909</v>
      </c>
      <c r="B919" s="61" t="s">
        <v>15</v>
      </c>
      <c r="C919" s="62" t="s">
        <v>935</v>
      </c>
      <c r="D919" s="9" t="s">
        <v>67</v>
      </c>
      <c r="E919" s="10">
        <v>73.59</v>
      </c>
      <c r="F919" s="62">
        <f t="shared" si="98"/>
        <v>28</v>
      </c>
      <c r="G919" s="10">
        <v>2060.52</v>
      </c>
      <c r="H919" s="63"/>
      <c r="I919" s="63">
        <v>250</v>
      </c>
      <c r="J919" s="63">
        <v>1150</v>
      </c>
      <c r="K919" s="63">
        <v>400</v>
      </c>
      <c r="L919" s="63">
        <f t="shared" si="97"/>
        <v>3860.52</v>
      </c>
      <c r="M919" s="64"/>
      <c r="N919" s="114"/>
    </row>
    <row r="920" spans="1:14" x14ac:dyDescent="0.25">
      <c r="A920" s="62">
        <v>910</v>
      </c>
      <c r="B920" s="61" t="s">
        <v>15</v>
      </c>
      <c r="C920" s="62" t="s">
        <v>936</v>
      </c>
      <c r="D920" s="9" t="s">
        <v>67</v>
      </c>
      <c r="E920" s="10">
        <v>73.59</v>
      </c>
      <c r="F920" s="62">
        <f t="shared" si="98"/>
        <v>28</v>
      </c>
      <c r="G920" s="10">
        <v>2060.52</v>
      </c>
      <c r="H920" s="63"/>
      <c r="I920" s="63">
        <v>250</v>
      </c>
      <c r="J920" s="63">
        <v>1150</v>
      </c>
      <c r="K920" s="63">
        <v>400</v>
      </c>
      <c r="L920" s="63">
        <f t="shared" si="97"/>
        <v>3860.52</v>
      </c>
      <c r="M920" s="64"/>
      <c r="N920" s="114"/>
    </row>
    <row r="921" spans="1:14" x14ac:dyDescent="0.25">
      <c r="A921" s="62">
        <v>911</v>
      </c>
      <c r="B921" s="61" t="s">
        <v>15</v>
      </c>
      <c r="C921" s="62" t="s">
        <v>937</v>
      </c>
      <c r="D921" s="9" t="s">
        <v>67</v>
      </c>
      <c r="E921" s="10">
        <v>73.59</v>
      </c>
      <c r="F921" s="62">
        <f t="shared" si="98"/>
        <v>28</v>
      </c>
      <c r="G921" s="10">
        <v>2060.52</v>
      </c>
      <c r="H921" s="63"/>
      <c r="I921" s="63">
        <v>250</v>
      </c>
      <c r="J921" s="63">
        <v>1150</v>
      </c>
      <c r="K921" s="63">
        <v>400</v>
      </c>
      <c r="L921" s="63">
        <f t="shared" si="97"/>
        <v>3860.52</v>
      </c>
      <c r="M921" s="64"/>
      <c r="N921" s="114"/>
    </row>
    <row r="922" spans="1:14" x14ac:dyDescent="0.25">
      <c r="A922" s="62">
        <v>912</v>
      </c>
      <c r="B922" s="61" t="s">
        <v>15</v>
      </c>
      <c r="C922" s="62" t="s">
        <v>938</v>
      </c>
      <c r="D922" s="9" t="s">
        <v>67</v>
      </c>
      <c r="E922" s="10">
        <v>73.59</v>
      </c>
      <c r="F922" s="62">
        <f t="shared" si="98"/>
        <v>28</v>
      </c>
      <c r="G922" s="10">
        <v>2060.52</v>
      </c>
      <c r="H922" s="63"/>
      <c r="I922" s="63">
        <v>250</v>
      </c>
      <c r="J922" s="63">
        <v>1150</v>
      </c>
      <c r="K922" s="63">
        <v>400</v>
      </c>
      <c r="L922" s="63">
        <f t="shared" si="97"/>
        <v>3860.52</v>
      </c>
      <c r="M922" s="64"/>
      <c r="N922" s="114"/>
    </row>
    <row r="923" spans="1:14" x14ac:dyDescent="0.25">
      <c r="A923" s="62">
        <v>913</v>
      </c>
      <c r="B923" s="61" t="s">
        <v>15</v>
      </c>
      <c r="C923" s="62" t="s">
        <v>939</v>
      </c>
      <c r="D923" s="9" t="s">
        <v>67</v>
      </c>
      <c r="E923" s="10">
        <v>73.59</v>
      </c>
      <c r="F923" s="62">
        <f t="shared" si="98"/>
        <v>28</v>
      </c>
      <c r="G923" s="10">
        <v>2060.52</v>
      </c>
      <c r="H923" s="63"/>
      <c r="I923" s="63">
        <v>250</v>
      </c>
      <c r="J923" s="63">
        <v>1150</v>
      </c>
      <c r="K923" s="63">
        <v>400</v>
      </c>
      <c r="L923" s="63">
        <f t="shared" si="97"/>
        <v>3860.52</v>
      </c>
      <c r="M923" s="64"/>
      <c r="N923" s="114"/>
    </row>
    <row r="924" spans="1:14" x14ac:dyDescent="0.25">
      <c r="A924" s="62">
        <v>914</v>
      </c>
      <c r="B924" s="61" t="s">
        <v>15</v>
      </c>
      <c r="C924" s="62" t="s">
        <v>940</v>
      </c>
      <c r="D924" s="9" t="s">
        <v>67</v>
      </c>
      <c r="E924" s="10">
        <v>73.59</v>
      </c>
      <c r="F924" s="62">
        <f t="shared" si="98"/>
        <v>28</v>
      </c>
      <c r="G924" s="10">
        <v>2060.52</v>
      </c>
      <c r="H924" s="63"/>
      <c r="I924" s="63">
        <v>250</v>
      </c>
      <c r="J924" s="63">
        <v>1150</v>
      </c>
      <c r="K924" s="63">
        <v>400</v>
      </c>
      <c r="L924" s="63">
        <f t="shared" si="97"/>
        <v>3860.52</v>
      </c>
      <c r="M924" s="64"/>
      <c r="N924" s="114"/>
    </row>
    <row r="925" spans="1:14" x14ac:dyDescent="0.25">
      <c r="A925" s="62">
        <v>915</v>
      </c>
      <c r="B925" s="61" t="s">
        <v>15</v>
      </c>
      <c r="C925" s="62" t="s">
        <v>941</v>
      </c>
      <c r="D925" s="9" t="s">
        <v>67</v>
      </c>
      <c r="E925" s="10">
        <v>73.59</v>
      </c>
      <c r="F925" s="62">
        <f t="shared" si="98"/>
        <v>28</v>
      </c>
      <c r="G925" s="10">
        <v>2060.52</v>
      </c>
      <c r="H925" s="63"/>
      <c r="I925" s="63">
        <v>250</v>
      </c>
      <c r="J925" s="63">
        <v>1150</v>
      </c>
      <c r="K925" s="63">
        <v>400</v>
      </c>
      <c r="L925" s="63">
        <f t="shared" si="97"/>
        <v>3860.52</v>
      </c>
      <c r="M925" s="64"/>
      <c r="N925" s="114"/>
    </row>
    <row r="926" spans="1:14" x14ac:dyDescent="0.25">
      <c r="A926" s="62">
        <v>916</v>
      </c>
      <c r="B926" s="61" t="s">
        <v>15</v>
      </c>
      <c r="C926" s="62" t="s">
        <v>942</v>
      </c>
      <c r="D926" s="9" t="s">
        <v>67</v>
      </c>
      <c r="E926" s="10">
        <v>73.59</v>
      </c>
      <c r="F926" s="62">
        <f t="shared" si="98"/>
        <v>28</v>
      </c>
      <c r="G926" s="10">
        <v>2060.52</v>
      </c>
      <c r="H926" s="63"/>
      <c r="I926" s="63">
        <v>250</v>
      </c>
      <c r="J926" s="63">
        <v>1150</v>
      </c>
      <c r="K926" s="63">
        <v>400</v>
      </c>
      <c r="L926" s="63">
        <f t="shared" si="97"/>
        <v>3860.52</v>
      </c>
      <c r="M926" s="64"/>
      <c r="N926" s="114"/>
    </row>
    <row r="927" spans="1:14" x14ac:dyDescent="0.25">
      <c r="A927" s="62">
        <v>917</v>
      </c>
      <c r="B927" s="61" t="s">
        <v>15</v>
      </c>
      <c r="C927" s="62" t="s">
        <v>943</v>
      </c>
      <c r="D927" s="9" t="s">
        <v>67</v>
      </c>
      <c r="E927" s="10">
        <v>73.59</v>
      </c>
      <c r="F927" s="62">
        <f t="shared" si="98"/>
        <v>28</v>
      </c>
      <c r="G927" s="10">
        <v>2060.52</v>
      </c>
      <c r="H927" s="63"/>
      <c r="I927" s="63">
        <v>250</v>
      </c>
      <c r="J927" s="63">
        <v>1150</v>
      </c>
      <c r="K927" s="63">
        <v>400</v>
      </c>
      <c r="L927" s="63">
        <f t="shared" si="97"/>
        <v>3860.52</v>
      </c>
      <c r="M927" s="64"/>
      <c r="N927" s="114"/>
    </row>
    <row r="928" spans="1:14" x14ac:dyDescent="0.25">
      <c r="A928" s="62">
        <v>918</v>
      </c>
      <c r="B928" s="61" t="s">
        <v>15</v>
      </c>
      <c r="C928" s="62" t="s">
        <v>944</v>
      </c>
      <c r="D928" s="9" t="s">
        <v>67</v>
      </c>
      <c r="E928" s="10">
        <v>73.59</v>
      </c>
      <c r="F928" s="62">
        <f t="shared" si="98"/>
        <v>28</v>
      </c>
      <c r="G928" s="10">
        <v>2060.52</v>
      </c>
      <c r="H928" s="63"/>
      <c r="I928" s="63">
        <v>250</v>
      </c>
      <c r="J928" s="63">
        <v>1150</v>
      </c>
      <c r="K928" s="63">
        <v>400</v>
      </c>
      <c r="L928" s="63">
        <f t="shared" si="97"/>
        <v>3860.52</v>
      </c>
      <c r="M928" s="64"/>
      <c r="N928" s="114"/>
    </row>
  </sheetData>
  <autoFilter ref="A10:M928" xr:uid="{F333104E-96AE-4D40-A05B-8A2DDC7281BD}"/>
  <mergeCells count="2">
    <mergeCell ref="A7:N8"/>
    <mergeCell ref="E1:N6"/>
  </mergeCells>
  <conditionalFormatting sqref="C1:C6 C9">
    <cfRule type="duplicateValues" dxfId="29" priority="14"/>
    <cfRule type="duplicateValues" dxfId="28" priority="15"/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  <cfRule type="duplicateValues" dxfId="21" priority="22"/>
    <cfRule type="duplicateValues" dxfId="20" priority="23"/>
    <cfRule type="duplicateValues" dxfId="19" priority="24"/>
    <cfRule type="duplicateValues" dxfId="18" priority="25"/>
  </conditionalFormatting>
  <conditionalFormatting sqref="C1:C6 C9:C10">
    <cfRule type="duplicateValues" dxfId="17" priority="26"/>
    <cfRule type="duplicateValues" dxfId="16" priority="27"/>
    <cfRule type="duplicateValues" dxfId="15" priority="28"/>
    <cfRule type="duplicateValues" dxfId="14" priority="29"/>
    <cfRule type="duplicateValues" dxfId="13" priority="30"/>
  </conditionalFormatting>
  <conditionalFormatting sqref="C10"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</conditionalFormatting>
  <conditionalFormatting sqref="C745:C830">
    <cfRule type="duplicateValues" dxfId="0" priority="1"/>
  </conditionalFormatting>
  <pageMargins left="0.7" right="0.7" top="0.75" bottom="0.75" header="0.3" footer="0.3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011</vt:lpstr>
      <vt:lpstr>021</vt:lpstr>
      <vt:lpstr>022</vt:lpstr>
      <vt:lpstr>029</vt:lpstr>
      <vt:lpstr>081</vt:lpstr>
      <vt:lpstr>031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2026-03-30T22:30:47Z</cp:lastPrinted>
  <dcterms:created xsi:type="dcterms:W3CDTF">2026-03-11T16:05:50Z</dcterms:created>
  <dcterms:modified xsi:type="dcterms:W3CDTF">2026-03-30T22:30:59Z</dcterms:modified>
</cp:coreProperties>
</file>