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PRESUPUESTO 36-2024\Art. 35. Otras remuneraciones de personal temporal\"/>
    </mc:Choice>
  </mc:AlternateContent>
  <xr:revisionPtr revIDLastSave="0" documentId="13_ncr:1_{33CB8332-CB38-4F48-B035-19AAF4B6321A}" xr6:coauthVersionLast="47" xr6:coauthVersionMax="47" xr10:uidLastSave="{00000000-0000-0000-0000-000000000000}"/>
  <bookViews>
    <workbookView xWindow="-120" yWindow="-120" windowWidth="29040" windowHeight="15720" xr2:uid="{DB8E4365-D180-4D49-A55A-4881E9EF4BCE}"/>
  </bookViews>
  <sheets>
    <sheet name="029" sheetId="5" r:id="rId1"/>
  </sheets>
  <definedNames>
    <definedName name="_xlnm._FilterDatabase" localSheetId="0" hidden="1">'029'!$A$8:$G$277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E44" i="5"/>
  <c r="E45" i="5"/>
  <c r="E46" i="5"/>
  <c r="E47" i="5"/>
  <c r="E49" i="5"/>
  <c r="E51" i="5"/>
  <c r="E53" i="5"/>
  <c r="E54" i="5"/>
  <c r="E55" i="5"/>
  <c r="E56" i="5"/>
  <c r="E57" i="5"/>
  <c r="E58" i="5"/>
  <c r="E59" i="5"/>
  <c r="E60" i="5"/>
  <c r="E61" i="5"/>
  <c r="E62" i="5"/>
  <c r="E63" i="5"/>
  <c r="E64" i="5"/>
  <c r="E76" i="5"/>
  <c r="E77" i="5"/>
  <c r="E78" i="5"/>
  <c r="E79" i="5"/>
  <c r="E142" i="5"/>
  <c r="E143" i="5"/>
  <c r="E145" i="5"/>
  <c r="E147" i="5"/>
  <c r="E148" i="5"/>
  <c r="E149" i="5"/>
  <c r="E150" i="5"/>
  <c r="E151" i="5"/>
  <c r="E152" i="5"/>
  <c r="E153" i="5"/>
  <c r="E154" i="5"/>
  <c r="E155" i="5"/>
  <c r="E157" i="5"/>
  <c r="E158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6" i="5"/>
  <c r="E197" i="5"/>
  <c r="E198" i="5"/>
  <c r="E199" i="5"/>
  <c r="E200" i="5"/>
  <c r="E201" i="5"/>
  <c r="E202" i="5"/>
  <c r="E203" i="5"/>
  <c r="E204" i="5"/>
  <c r="E207" i="5"/>
  <c r="E208" i="5"/>
  <c r="E209" i="5"/>
  <c r="E210" i="5"/>
  <c r="E211" i="5"/>
  <c r="E212" i="5"/>
  <c r="E213" i="5"/>
  <c r="E214" i="5"/>
  <c r="E215" i="5"/>
  <c r="E216" i="5"/>
  <c r="E217" i="5"/>
  <c r="E243" i="5"/>
  <c r="A255" i="5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E267" i="5"/>
  <c r="E273" i="5"/>
</calcChain>
</file>

<file path=xl/sharedStrings.xml><?xml version="1.0" encoding="utf-8"?>
<sst xmlns="http://schemas.openxmlformats.org/spreadsheetml/2006/main" count="1275" uniqueCount="434">
  <si>
    <t>RENGLÓN PRESUPUESTARIO</t>
  </si>
  <si>
    <t>NOMBRES Y APELLIDOS</t>
  </si>
  <si>
    <t>OBSERVACIONES</t>
  </si>
  <si>
    <t>02/06/2025 AL 30/09/2025</t>
  </si>
  <si>
    <t xml:space="preserve">SERVICIOS TÉCNICOS </t>
  </si>
  <si>
    <t>CRISTIAN ALEXANDER XI VASQUEZ</t>
  </si>
  <si>
    <t>´029</t>
  </si>
  <si>
    <t xml:space="preserve">SERVICIOS TECNICOS </t>
  </si>
  <si>
    <t>MARIA EUGENIA LOPEZ PALACIOS</t>
  </si>
  <si>
    <t>19/09/2025 AL 31/12/2025</t>
  </si>
  <si>
    <t xml:space="preserve">SERVICIOS PROFESIONALES </t>
  </si>
  <si>
    <t xml:space="preserve">FEDERICO AJU LOPEZ </t>
  </si>
  <si>
    <t>09/10/2025 AL 31/12/2025</t>
  </si>
  <si>
    <t>CLARA DOMINGA UPUN AJU</t>
  </si>
  <si>
    <t xml:space="preserve">DIAS PAGADOS DEL 01 DE SEPTIEMBRE AL 31 DE OCTUBRE </t>
  </si>
  <si>
    <t>01/10/2025 AL 31/12/2025</t>
  </si>
  <si>
    <t>WENDY JANETH LIMA ESCALERA</t>
  </si>
  <si>
    <t>01/09/2025 AL 31/12/2025</t>
  </si>
  <si>
    <t>EDVIN FERNANDO GRAJEDA ZABALETA</t>
  </si>
  <si>
    <t>10/09/2025 AL 31/12/2025</t>
  </si>
  <si>
    <t xml:space="preserve">SERVICIOS PROFESIONALES EN GESTIÓN AMBIENTAL </t>
  </si>
  <si>
    <t>ANNA MARLENNE ZEISSIG DAVILA DE VASQUEZ</t>
  </si>
  <si>
    <t>27/08/2025 AL 31/12/2025</t>
  </si>
  <si>
    <t>YALAL TALEBIFARD DE LEON</t>
  </si>
  <si>
    <t>25/07/2025 AL 31/12/2025</t>
  </si>
  <si>
    <t>JOSE MANUEL RAMOS SANDOVAL</t>
  </si>
  <si>
    <t>23/06/2025 AL 31/12/2025</t>
  </si>
  <si>
    <t>ANDREA ALEJANDRA PALACIOS FLORIAN</t>
  </si>
  <si>
    <t>DIAS PAGADOS DEL 01 DE SEPTIEMBRE AL 31 DE OCTUBRE DEL 2025</t>
  </si>
  <si>
    <t>09/06/2025 AL 31/12/2025</t>
  </si>
  <si>
    <t>RITA PAOLA ESTRADA BARRIOS</t>
  </si>
  <si>
    <t>02/06/2025 al 31/12/2025</t>
  </si>
  <si>
    <t>SERVICIOS PROFESIONALES</t>
  </si>
  <si>
    <t>ROBERTO ARIEL AGUILAR CHAN</t>
  </si>
  <si>
    <t xml:space="preserve">SERVICIOS PROFESIONALES EN RECURSOS HUMANOS </t>
  </si>
  <si>
    <t>JENNIFER SKARLETTE AGUIRRE LUCERO</t>
  </si>
  <si>
    <t>ROBERTO ISMAEL CRUZ ENRIQUEZ</t>
  </si>
  <si>
    <t>SERVICIOS TÉCNICOS EN MANEJO DE BOSQUES Y VIDA SILVESTRE</t>
  </si>
  <si>
    <t>HANZ ESTUARDO JUAREZ ROSALES</t>
  </si>
  <si>
    <t>19/08/2025 AL 31/12/2025</t>
  </si>
  <si>
    <t>WALTER GASPAR QUINO GONZALEZ</t>
  </si>
  <si>
    <t>08/09/2025 AL 31/12/2025</t>
  </si>
  <si>
    <t>SERVICIOS TÉCNICOS EN GESTIÓN AMBIENTAL</t>
  </si>
  <si>
    <t>YOLANDA ELIZABETH MOLINA VILLATORO</t>
  </si>
  <si>
    <t>SERVICIOS PROFESIONALES EN MANEJO DE BOSQUES Y VIDA SILVESTRE</t>
  </si>
  <si>
    <t>REYNA LISETH SINAY CHACON</t>
  </si>
  <si>
    <t>DIAS PAGADOS DEL 01 DE OCTUBRE AL 15 DE OCTUBRE DEL 2025</t>
  </si>
  <si>
    <t>16/06/2025 AL 15/10/2025</t>
  </si>
  <si>
    <t>SERVICIOS TÉCNICOS EN -UDAF-</t>
  </si>
  <si>
    <t>MARIA JOSE GONZALEZ PEREZ</t>
  </si>
  <si>
    <t>SERVICIOS PROFESIONALES EN -SIGAP-</t>
  </si>
  <si>
    <t>SAMUEL CAMEY CURRUCHICH</t>
  </si>
  <si>
    <t>15/07/2025/2025 AL 31/12/2025</t>
  </si>
  <si>
    <t>SERVICIOS PROFESIONALES EN PLANIFICACIÓN</t>
  </si>
  <si>
    <t xml:space="preserve">HILDA CAROLINA RODRIGUEZ MARROQUIN </t>
  </si>
  <si>
    <t>01/08/2025 AL 31/12/2025</t>
  </si>
  <si>
    <t xml:space="preserve">ALFREDO ANTONIO PRIVADO MEDRANO </t>
  </si>
  <si>
    <t xml:space="preserve">CARLOS LEONEL RODRIGUEZ OLIVET </t>
  </si>
  <si>
    <t>DIAS PAGADOS DEL 01 DE SEPTIEMBRE AL 18 DE SEPTIEMBRE DEL 2025</t>
  </si>
  <si>
    <t xml:space="preserve"> IVAN ALEXANDER PEREZ 
PALACIOS</t>
  </si>
  <si>
    <t>JUTIAPA</t>
  </si>
  <si>
    <t>01/4/2025 al 31/12/2025</t>
  </si>
  <si>
    <t>SERVICIOS TÉCNICOS EN CONTROL Y PROTECCIÓN</t>
  </si>
  <si>
    <t>MILTON REMBERTO GONZALEZ HERRARTE</t>
  </si>
  <si>
    <t>LUIS DANIEL FLORIAN NAJERA</t>
  </si>
  <si>
    <t>SERVICIOS PROFESIONALES EN EDUCACIÓN PARA EL DESARROLLO SOSTENIBLE</t>
  </si>
  <si>
    <t>KAREN MICHELLE HERNANDEZ ROJAS DE GONZALEZ</t>
  </si>
  <si>
    <t>SADIA JEANINNA MUÑOZ BARRERA</t>
  </si>
  <si>
    <t>SERVICIOS PROFESIONALES PARA EL DESARROLLO DEL -SIGAP-</t>
  </si>
  <si>
    <t>FREDY RODOLFO MELGAR AGUILAR</t>
  </si>
  <si>
    <t>SERVICIOS PROFESIONALES MARINO COSTEROS</t>
  </si>
  <si>
    <t>MARLON ERNESTO CHILIN MOLINA</t>
  </si>
  <si>
    <t>BLANCA ELENA RODRIGUEZ LEMUS DE MEDRANO</t>
  </si>
  <si>
    <t>LUIS ROBERTO GUZMÁN MONTERROSO</t>
  </si>
  <si>
    <t>SERVICIOS PROFESIONALES EN ASUNTOS JURÍDICOS</t>
  </si>
  <si>
    <t>PAOLA VIRGINA MARTINEZ MURILLO</t>
  </si>
  <si>
    <t>SERVICIOS TÉCNICOS EN EDUCACIÓN PARA EL DESARROLLO SOSTENIBLE</t>
  </si>
  <si>
    <t>WALTER ALEJANDRO WELLMANN SANDOVAL</t>
  </si>
  <si>
    <t>ZACAPA</t>
  </si>
  <si>
    <t>16/06/2025 al 15/10/2025</t>
  </si>
  <si>
    <t>SERVICIOS TÉCNICOS</t>
  </si>
  <si>
    <t>MARIO ROBERTO ANGEL BENAVIDES</t>
  </si>
  <si>
    <t>CARLOS MARIO ARGUETA LOPEZ</t>
  </si>
  <si>
    <t xml:space="preserve">SERVICIOS PROFESIONALES PARA EL DESARROLLO DEL -SIGAP- </t>
  </si>
  <si>
    <t>ROSA ESTELA LOPEZ CERIN</t>
  </si>
  <si>
    <t>CHRYSTEL SUZETH GUADALUPE TORRES PINEDA</t>
  </si>
  <si>
    <t>SERVICIOS PROFESIONALES EN CONTROL Y PROTECCIÓN</t>
  </si>
  <si>
    <t>KEVIN RENE VASQUEZ CABRERA</t>
  </si>
  <si>
    <t>AMILCAR OCTAVIO MIRANDA VIVAR</t>
  </si>
  <si>
    <t>SERVICIOS TÉCNICOS PARA EL DESARROLLO DEL -SIGAP-</t>
  </si>
  <si>
    <t>JORGE EDUARDO BERBEN DUQUE</t>
  </si>
  <si>
    <t>LUIS FRANCISCO MAYORGA JORDAN</t>
  </si>
  <si>
    <t>LUIS PEDRO PEÑATE CASTILLO</t>
  </si>
  <si>
    <t>WILLIAM GIOVANNI ALDANA LEIVA</t>
  </si>
  <si>
    <t>LUIS FERNANDO SAGASTUME GARCIA</t>
  </si>
  <si>
    <t xml:space="preserve">ZACAPA </t>
  </si>
  <si>
    <t>BYRON FERNANDO SALGUERO VENTURA</t>
  </si>
  <si>
    <t xml:space="preserve">SERVICIOS TÉCNICOS PARA EL DESARROLLO DEL -SIGAP- </t>
  </si>
  <si>
    <t>OTTO DAVID FRANCO GOMEZ</t>
  </si>
  <si>
    <t>SERVICIOS TÉCNICOS ADMINISTRATIVOS</t>
  </si>
  <si>
    <t>ELMER RODOLFO AGUILAR POLANCO</t>
  </si>
  <si>
    <t>SERVICIOS TÉCNICOS EN ANÁLISIS GEOESPACIAL</t>
  </si>
  <si>
    <t>KARLA MARIA REYES LOPEZ</t>
  </si>
  <si>
    <t>SERVICIOS PROFESIONALES EN MANEJO FORESTAL</t>
  </si>
  <si>
    <t>HELEN YAJAIRA SALGUERO MORALES</t>
  </si>
  <si>
    <t>SERVICIOS TÉCNICOS EN MANEJO FORESTAL</t>
  </si>
  <si>
    <t>OSMAN MAURICIO MATEO MONTEJO</t>
  </si>
  <si>
    <t>JAIME RENE CRUZ</t>
  </si>
  <si>
    <t>EDDY ARIEL SAAVEDRA MENDEZ</t>
  </si>
  <si>
    <t>SERVICIOS TÉCNICOS EN PUEBLOS INDIGENAS Y COMUNIDADES LOCALES</t>
  </si>
  <si>
    <t>WENSES EMENIGUI ELLINGTON ROJAS</t>
  </si>
  <si>
    <t>JULIAN ALONSO SERRATO RODRÍGUEZ</t>
  </si>
  <si>
    <t>HENDRYC OBED ACEVEDO CATALAN</t>
  </si>
  <si>
    <t>JORGE MAURICIO WARREN ESMENJAUD</t>
  </si>
  <si>
    <t>GISELA MARISOL RODRIGUEZ 
SERRATO</t>
  </si>
  <si>
    <t>01/04/2025 AL 31/12/2025</t>
  </si>
  <si>
    <t>WALTER ADOLFO GONGORA MAR</t>
  </si>
  <si>
    <t>CARLOS ISAEL ALDANA MAYEN</t>
  </si>
  <si>
    <t>DIAS PAGADOS DEL 08 DE SEPTIEMBRE AL 31 DE OCTUBRE DEL 2025</t>
  </si>
  <si>
    <t>YORKIS JOHNNY WILFREDO MAURICIO LOPEZ</t>
  </si>
  <si>
    <t>DIAS PAGADOS DEL 02 DE SEPTIEMBRE AL 31 DE OCTUBRE DEL 2025</t>
  </si>
  <si>
    <t>02/09/2025 AL 31/12/2025</t>
  </si>
  <si>
    <t>AURY MARIANA SILIEZAR COTOM</t>
  </si>
  <si>
    <t>DIAS PAGADOS DEL 26 DE JULIO AL 31 DE OCTUBRE DEL 2025</t>
  </si>
  <si>
    <t>PABLO ENRIQUE CASTAÑEDA GUEVARA</t>
  </si>
  <si>
    <t>DIAS PAGADOS DEL 01 DE SEPTIEMBRE AL 21 DE OCTUBRE DEL 2025</t>
  </si>
  <si>
    <t>23/06/2025 al 22/10/2025</t>
  </si>
  <si>
    <t>SERVICIOS TÉCNICOS EN EXTENSIONISMO RURAL</t>
  </si>
  <si>
    <t>ELMER GENIS VASQUEZ</t>
  </si>
  <si>
    <t>DIAS PAGADOS DEL 01 DE AGOSTO AL 22 DE OCTUBRE DEL 2025</t>
  </si>
  <si>
    <t>TEODILIO MATIAS RAMIREZ</t>
  </si>
  <si>
    <t>DIAS PAGADOS DEL 01 DE SEPTIEMBRE AL 22 DE OCTUBRE DEL 2025</t>
  </si>
  <si>
    <t>23/06/2025 AL 22/10/2025</t>
  </si>
  <si>
    <t>SERVICIOS PROFESIONALES EN GESTIÓN AMBIENTAL</t>
  </si>
  <si>
    <t>JOSUE PILAR LEMUS QUINTANA</t>
  </si>
  <si>
    <t>DIAS PAGADOS DEL 01 DE AGOSTO AL 31 DE OCTUBRE DEL 2025</t>
  </si>
  <si>
    <t>16/06/2025/ al 31/12/2025</t>
  </si>
  <si>
    <t>AJ JULK'IN OTONIEL SAKAL KOY'I</t>
  </si>
  <si>
    <t>OSCAR ISAAC SOSA CASASOLA</t>
  </si>
  <si>
    <t>LILIAN AMELITA MENDEZ CERVANTES</t>
  </si>
  <si>
    <t>DIAS PAGADOS DEL 19 DE SEPTIEMBRE AL 31 DE OCTUBRE DEL 2025</t>
  </si>
  <si>
    <t>WILLIAM'S EMANUEL ESCOBAR PACAY</t>
  </si>
  <si>
    <t>09/06/2025 al 08/10/2025</t>
  </si>
  <si>
    <t>LAURA CAROLINA MENDOZA CAMPOSECO</t>
  </si>
  <si>
    <t>02/06/2025 al 30/09/2025</t>
  </si>
  <si>
    <t>OSCAR DANIEL ORELLANA VIVAR</t>
  </si>
  <si>
    <t>SEYNER GELVIN LUIS VALENZUELA</t>
  </si>
  <si>
    <t>JOSE JULIAN QUIXCHAN CORZO</t>
  </si>
  <si>
    <t>HILDA ESPERANZA PEÑA RODRIGUEZ</t>
  </si>
  <si>
    <t>ERICK EDUARDO RIVERA RODRIGUEZ</t>
  </si>
  <si>
    <t>CARMELO OSEAS CORTEZ ALVARADO</t>
  </si>
  <si>
    <t>WENDER OVIDIO GARCIA RAMIREZ</t>
  </si>
  <si>
    <t>ALFONSO EMILIANO COHUOJ HUEX</t>
  </si>
  <si>
    <t>SEYDY YALITZA GENIS GOMEZ</t>
  </si>
  <si>
    <t>SERVICIOS 
TÉCNICOS</t>
  </si>
  <si>
    <t>JOANA DELFINA AYALA GUZMAN</t>
  </si>
  <si>
    <t>JOSE CARLOS PALACIOS ZETINA</t>
  </si>
  <si>
    <t>MARLON DANIEL GONZALEZ OCHOA</t>
  </si>
  <si>
    <t>ASHLY SABRINA CAHUICHE SUNTECUN</t>
  </si>
  <si>
    <t>BYRON JOSE CHACON ARCHILA</t>
  </si>
  <si>
    <t>LIDIA REGINA PASTOR PEREZ</t>
  </si>
  <si>
    <t>MARIA JOSE DE LEON REGIL GONZALEZ</t>
  </si>
  <si>
    <t>MARIA JOSE RODRIGUEZ MONZON</t>
  </si>
  <si>
    <t>MELANIE SAMANTHA HIDALGO SALAZAR</t>
  </si>
  <si>
    <t>ENDER IVAN ROCA MAZARIEGOS</t>
  </si>
  <si>
    <t>YEIMER CARLOS DANIEL AGUILAR AGUILAR</t>
  </si>
  <si>
    <t>CESAR MIGUEL ALDANA VIVAS</t>
  </si>
  <si>
    <t>EVER MILITO RIVAS CARDONA</t>
  </si>
  <si>
    <t>EDUARDO JOSE DONIS SALGUERO</t>
  </si>
  <si>
    <t xml:space="preserve">DIAS PAGADOS DEL 20 DE SEPTIEMBRE  AL 31 DE OCTUBRE </t>
  </si>
  <si>
    <t>CARLOS ADRIAN PERDOMO SALGUERO</t>
  </si>
  <si>
    <t>RUTH ELIZABETH OCHOA MARROQUIN</t>
  </si>
  <si>
    <t>GRECIA YARIMA PEREZ RUBALLOS</t>
  </si>
  <si>
    <t>DIAS PAGADOS DEL 20 DE SEPTIEMBRE AL 31 DE OCTUBRE DEL 2025</t>
  </si>
  <si>
    <t>MARIANA LIZBETH ESCOBAR BONILLA</t>
  </si>
  <si>
    <t>ELMER GIOVANNY VENTURA GONZALEZ</t>
  </si>
  <si>
    <t>CESAR FELIPE MORENO GARCIA</t>
  </si>
  <si>
    <t>WENDY LUCRECIA GARCIA ARNULFO</t>
  </si>
  <si>
    <t>SARA YULENY GONZALEZ CUELLAR</t>
  </si>
  <si>
    <t>ANGEL RIGOBERTO XO TZIMAAJ</t>
  </si>
  <si>
    <t>MEGHAN LORENA BURMESTER CORDON</t>
  </si>
  <si>
    <t>VICTOR ROLANDO CHUB CHEN</t>
  </si>
  <si>
    <t>VIRGINIA DEL ROSARIO RIVERA GONZALEZ</t>
  </si>
  <si>
    <t>RONALD FRANCISCO LOPEZ MORALES</t>
  </si>
  <si>
    <t>OSCAR ALEXIS MENDOZA GONZALEZ</t>
  </si>
  <si>
    <t>ABRAHAM ARMANDO SALGUERO NAJARRO</t>
  </si>
  <si>
    <t>ANA LUCRECIA MONZON LOPEZ DE MAZARIEGOS</t>
  </si>
  <si>
    <t>16/06/2025 al 31/12/2025</t>
  </si>
  <si>
    <t>RIGOBERTO LOPEZ MORALES</t>
  </si>
  <si>
    <t>JORGE ANTONIO MORALES AGUILAR</t>
  </si>
  <si>
    <t>JOSE VICTOR PORTELA ABZUN</t>
  </si>
  <si>
    <t xml:space="preserve">DIAS PAGADOS A PARTIR DEL 19 DE SEPTIEMBRE AL 31 DE OCTUBRE </t>
  </si>
  <si>
    <t>MANUEL ROBERTO ESTRADA BARILLAS</t>
  </si>
  <si>
    <t>AURA LISETH GARCIA CANO</t>
  </si>
  <si>
    <t>JOSE ROBERTO PAZ WAIGHT</t>
  </si>
  <si>
    <t>MARIO GUILLERMO CHIQUIN MARROQUIN</t>
  </si>
  <si>
    <t>JOEL ESTEBAN AGUILAR NATARENO</t>
  </si>
  <si>
    <t>VICTOR RICARDO HERRARTE CONDE</t>
  </si>
  <si>
    <t>HEYSER MAGDIEL GUERRA MENDEZ</t>
  </si>
  <si>
    <t>ANA LUISA LEONARDO ZETINA</t>
  </si>
  <si>
    <t>SERVICIOS TÉCNICOS EN ASUNTOS TÉCNICOS</t>
  </si>
  <si>
    <t>KENIA MELISSA PINTO RUANO</t>
  </si>
  <si>
    <t>ANDREA MARLENY CASASOLA RUIZ</t>
  </si>
  <si>
    <t>DIAS PAGADOS DEL 01 DE SEPTIEMBRE AL 31 DE OCTUBRE</t>
  </si>
  <si>
    <t>JENNIFER LISBETH DIEGUEZ TAX</t>
  </si>
  <si>
    <t>ASTRID KARINA PAPE GREGG</t>
  </si>
  <si>
    <t>23/10/2025 AL 31/12/2025</t>
  </si>
  <si>
    <t>FREDY MAURICIO FUENTES PUGA</t>
  </si>
  <si>
    <t>16/09/2025 AL 31/12/2025</t>
  </si>
  <si>
    <t>RUDY ISRAEL MORALES MENDEZ</t>
  </si>
  <si>
    <t>ROBERTO GABRIEL TORRES VASQUEZ</t>
  </si>
  <si>
    <t>DIAS PAGADOS DEL 01 DE SEPTIEMBRE AL 23 DE OCTUBRE  DEL 2025</t>
  </si>
  <si>
    <t>JULIO FRANCISCO GONGORA BAÑOS</t>
  </si>
  <si>
    <t>04/07/2025 AL 31/12/2025</t>
  </si>
  <si>
    <t>SERVICIOS PROFESIONALES  EN MANEJO DE BOSQUES Y VIDA SILVESTRE</t>
  </si>
  <si>
    <t>LILIAN XIOMARA PEREA CARRERA</t>
  </si>
  <si>
    <t>CRISTINA AMARILIS VASQUEZ ARANGO</t>
  </si>
  <si>
    <t>01/10/2025/ AL 31/12/2025</t>
  </si>
  <si>
    <t>OSMAR ENRIQUE IBAÑEZ MONTEJO</t>
  </si>
  <si>
    <t>18/09/2025 AL 31/12/2025</t>
  </si>
  <si>
    <t>LUIS DAVID HERNANDEZ ACEVEDO</t>
  </si>
  <si>
    <t>CARLOS JORGE RAZO ZABALETA</t>
  </si>
  <si>
    <t>DIAS PAGADOS DEL 01 DE SEPTIEMBRE AL 15 DE OCTUBRE DEL 2025</t>
  </si>
  <si>
    <t>15/10/2025 AL 31/12/2025</t>
  </si>
  <si>
    <t>SERVICIOS PROFESIONALES EN ASUNTOS TÉCNICOS</t>
  </si>
  <si>
    <t>CLAUDIO FIDEL MIJANGOS BURGOS</t>
  </si>
  <si>
    <t>SALVADOR EDGARDO PADILLA HERRERA</t>
  </si>
  <si>
    <t>FREDY ANTONIO SOLIS CHAN</t>
  </si>
  <si>
    <t>JAQUELINE PAOLA CAMPOS PECHE</t>
  </si>
  <si>
    <t>MAYCOL STIVEN SANTIAGO PALMA</t>
  </si>
  <si>
    <t>JUAN ENRIQUEZ BARAHONA GARRIDO</t>
  </si>
  <si>
    <t>NILTON DE JESUS ALEXANDER GONZALEZ CONTRERAS</t>
  </si>
  <si>
    <t>SERVICIOS PROFESIONALES EN TECNOLOGÍAS DE LA INFORMACIÓN</t>
  </si>
  <si>
    <t>MANUEL EDUARDO ROMERO TESUCUN</t>
  </si>
  <si>
    <t>MARIAN JULIETA ISABEL CORDOVA RAMIREZ</t>
  </si>
  <si>
    <t>CRISTIAN SAUL FLORES SANCHEZ</t>
  </si>
  <si>
    <t>SERVICIOS PROFESIONALES ADMINISTRATIVOS</t>
  </si>
  <si>
    <t>MARIA FERNANDA ESTRADA DURAN</t>
  </si>
  <si>
    <t>LEYSER DONAN ARANA SOLA</t>
  </si>
  <si>
    <t>JORGE LUIS ROMERO MAS</t>
  </si>
  <si>
    <t>JAIME ANTONIO ERAZO HERNANDEZ</t>
  </si>
  <si>
    <t>JONATHAN ENRIQUE CASTRO AREVALO</t>
  </si>
  <si>
    <t>ELVYS ORLANDO JIMENEZ JORDAN</t>
  </si>
  <si>
    <t>NISSA JENNIFER NAYELI CUELLAR CHAN</t>
  </si>
  <si>
    <t>JOSE ESDRAS HOIL PACHECO</t>
  </si>
  <si>
    <t>SERVICIOS TÉCNICOS EN ASUNTOS JURÍDICOS</t>
  </si>
  <si>
    <t>ALEJANDRA ELIZABETH LEMUS CASTELLANOS</t>
  </si>
  <si>
    <t>MARIA MARIANA SARCEÑO HERNANDEZ</t>
  </si>
  <si>
    <t>OSCAR ABDEL TAYUN BAÑOS</t>
  </si>
  <si>
    <t>MARCONI ANTONIO TESUCUN SUNTECUN</t>
  </si>
  <si>
    <t>ERICK GUADALUPE CHAYAX COHUOJ</t>
  </si>
  <si>
    <t>ALVIN MARCONI MAYEN HERNANDEZ</t>
  </si>
  <si>
    <t>SERVICIOS TÉCNICOS EN EDUCACIÓN AMBIENTAL</t>
  </si>
  <si>
    <t>RUDY ANTONIO FLORES MAS</t>
  </si>
  <si>
    <t>FERNANDO ARTURO GOMEZ TELON</t>
  </si>
  <si>
    <t>ELDER ANTONIO CABALLEROS DEL VILLAR</t>
  </si>
  <si>
    <t>01/04/2025 al 31/12/2025</t>
  </si>
  <si>
    <t>GERSON ESTUARDO CRUZ ORTIZ</t>
  </si>
  <si>
    <t>SERVICIOS PROFESIONALES EN ASUNTOS DE GENERO</t>
  </si>
  <si>
    <t>WANDA MARIOLA FERRAL VALDEZ</t>
  </si>
  <si>
    <t>WELTER ELIUD YANES HOIL</t>
  </si>
  <si>
    <t>JORGE MARIO GUDIEL BARCO</t>
  </si>
  <si>
    <t>SERVICIOS PROFESIONALES EN TURISMO SOSTENIBLE</t>
  </si>
  <si>
    <t>DOUBLAS JAVIER MEJIA GARCIA</t>
  </si>
  <si>
    <t>JULIAN ENRIQUE ZETINA TUN</t>
  </si>
  <si>
    <t xml:space="preserve">SERVICIOS TÉCNICOS EN ASUNTOS COMUNITARIOS </t>
  </si>
  <si>
    <t>CESAR AUGUSTO GONZALEZ ECHEVERRIA</t>
  </si>
  <si>
    <t>SERVICIOS PROFESIONALES EN EXTENSIONISMO RURAL</t>
  </si>
  <si>
    <t>JUAN LUIS GUZMAN MARTINEZ</t>
  </si>
  <si>
    <t>JUAN ANTONIO MADRID RIVERA</t>
  </si>
  <si>
    <t>RUDY DAVID VANEGAS VASQUEZ</t>
  </si>
  <si>
    <t xml:space="preserve">PETEN </t>
  </si>
  <si>
    <t>LUBIA AREDY CONTRERAS RAMIREZ</t>
  </si>
  <si>
    <t>SERVICIOS TÉCNICOS EN MANEJO DE BOSQUES</t>
  </si>
  <si>
    <t>MANUEL ROLANDO DE LEON MORENO</t>
  </si>
  <si>
    <t>NIDIAN AUREOLA MENENDEZ PALENCIA DE VELASQUEZ</t>
  </si>
  <si>
    <t>JULIO AROLDO PINEDA ESCOBAR</t>
  </si>
  <si>
    <t>COBAN</t>
  </si>
  <si>
    <t>HEBER ELIAZAR GONZALEZ CORONADO</t>
  </si>
  <si>
    <t>HECTOR ROLANDO LEMUS LOPEZ</t>
  </si>
  <si>
    <t xml:space="preserve">COBAN </t>
  </si>
  <si>
    <t>FRANCISCO VARGAS BAC</t>
  </si>
  <si>
    <t>MICHAEL LEONEL ANDRES LEAL YAT</t>
  </si>
  <si>
    <t>MARICARMEN GONZALEZ MAZARIEGOS</t>
  </si>
  <si>
    <t>BRAULIO EFRAIN VALIENTE CASTRO</t>
  </si>
  <si>
    <t>EDIN FERNANDO ESTRADA CASTRO</t>
  </si>
  <si>
    <t>HECTOR RENNATO PORRES MOLINA</t>
  </si>
  <si>
    <t>FREDY ALEXANDER SALVADOR LACAN</t>
  </si>
  <si>
    <t>CARLOS ENRIQUE PEREZ PAZ</t>
  </si>
  <si>
    <t>FRANCISCO ORTIZ GOMEZ</t>
  </si>
  <si>
    <t>HUEHUE</t>
  </si>
  <si>
    <t>DELFINO DE JESUS HERRERA CARRILLO</t>
  </si>
  <si>
    <t>HENRY MARCELINO MONTEJO CARDENAS</t>
  </si>
  <si>
    <t>REU</t>
  </si>
  <si>
    <t>CARLOS ISAI ARGUETA HERRERA</t>
  </si>
  <si>
    <t>SERVICIOS PROFESIONALES COMO ENLACE MUNICIPAL</t>
  </si>
  <si>
    <t>ALVARO FRANCISCO MARTINEZ RODRIGUEZ</t>
  </si>
  <si>
    <t>ANA CRISTINA MORALES CALAN</t>
  </si>
  <si>
    <t>FRYDEL EVERALDO GONZALEZ SAENZ</t>
  </si>
  <si>
    <t>MARIO RENE TELLEZ PIEDRASANTA</t>
  </si>
  <si>
    <t>QUETZALTENANGO</t>
  </si>
  <si>
    <t>JACKELINE LEONELA SALAS MAZARIEGOS</t>
  </si>
  <si>
    <t>JUAN CARLOS DIAZ MENDEZ</t>
  </si>
  <si>
    <t>SERVICIOS PROFESIONALES EN VIDA SILVESTRE</t>
  </si>
  <si>
    <t>JOSE LUIS CORDOVA MALDONADO</t>
  </si>
  <si>
    <t>SOLOLA</t>
  </si>
  <si>
    <t>SERVICIOS TÉCNICOS EN VALORACIÓN Y CONSERVACIÓN DE LA DIVERSIDAD BIOLOGICA</t>
  </si>
  <si>
    <t>GERMAN DESIDERIO GARCIA MORALES</t>
  </si>
  <si>
    <t>NEHEMIAS RODERICO GONZALEZ MERIDA</t>
  </si>
  <si>
    <t>01/07/2025 al 31/12/2025</t>
  </si>
  <si>
    <t>SERVICIOS PROFESIONALES EN GESTIÓN DE RIESGO</t>
  </si>
  <si>
    <t>KEWIN FERNELY PEREZ REQUENA</t>
  </si>
  <si>
    <t>NANCY DEMESIA ARDIANO FUENTES</t>
  </si>
  <si>
    <t>SERVICIOS TÉCNICOS EN PREVENCIÓN Y PROTECCIÓN</t>
  </si>
  <si>
    <t>JOSSELY MICHELLE OVALLE LEMUS</t>
  </si>
  <si>
    <t>DIAS PAGADOS DEL 01 DE SEPTIEMBRE AL 31 DE OCTUBRE  DEL 2025</t>
  </si>
  <si>
    <t>MIGUEL ANGEL MACARIO PACHECO</t>
  </si>
  <si>
    <t xml:space="preserve">MIXCO </t>
  </si>
  <si>
    <t>GLENDY PAOLA ASUNCION CUTZAL CHAVAJAY</t>
  </si>
  <si>
    <t>BYRON AJCOT TOC</t>
  </si>
  <si>
    <t>FRANKLIN ARMANDO AMBROSIO VELA</t>
  </si>
  <si>
    <t>MARIA JOSE AZURDIA CANEL</t>
  </si>
  <si>
    <t xml:space="preserve">SERVICIOS TÉCNICOS EN ASUNTOS JURÍDICOS   </t>
  </si>
  <si>
    <t>LUDWIG JOHANAN CABRERA ERMITAÑO</t>
  </si>
  <si>
    <t xml:space="preserve">CENTRAL </t>
  </si>
  <si>
    <t>SERVICIOS PROFESIONALES EN COMUNICACIÓN SOCIAL, RELACIONES PUBLICAS Y PROTOCOLO</t>
  </si>
  <si>
    <t>NORMA YADIRA JOJ PUAC</t>
  </si>
  <si>
    <t>CARMEN MAGALI LOPEZ ROMERO</t>
  </si>
  <si>
    <t>SERVICIOS PROFESIONALES EN COOPERACIÓN NACIONAL E INTERNACIONAL</t>
  </si>
  <si>
    <t>OSMAN ANIBAL LOPEZ MILIAN</t>
  </si>
  <si>
    <t>04/01/2025 AL 31/12/2025</t>
  </si>
  <si>
    <t>CECILIA MARINE TICUN CABRERA</t>
  </si>
  <si>
    <t xml:space="preserve">SERVICIOS TÉCNICOS EN RECURSOS HUMANOS </t>
  </si>
  <si>
    <t>MYRNA ELIZABETH LEMUS LEMUS DE RUIZ</t>
  </si>
  <si>
    <t>23/09/2025 AL 31/12/2025</t>
  </si>
  <si>
    <t>ALAN FERNANDO RAMIREZ MENDIZABAL</t>
  </si>
  <si>
    <t xml:space="preserve">DIAS PAGADOS DEL 04 DE SEPTIEMBRE AL 31DE OCTUBRE </t>
  </si>
  <si>
    <t>04/09/2025 AL 31/12/2025</t>
  </si>
  <si>
    <t>ROSHAN ANDREA ROLDAN CHANG</t>
  </si>
  <si>
    <t>JORGE ASCENSION DEL CID</t>
  </si>
  <si>
    <t>DIAS PAGADOS DEL 01 DE SEPTIEMBRE AL 16 DE OCTUBRE DEL 2025</t>
  </si>
  <si>
    <t>16/10/2025 AL 31/12/2025</t>
  </si>
  <si>
    <t>ALIX DEYANEIRA HERNANDEZ DE LEON</t>
  </si>
  <si>
    <t>YAZMIN GRICEL ESCALANTE DE PAZ</t>
  </si>
  <si>
    <t>DIAS PAGADOS DEL 01 DE AGOSTO AL 15 DE OCTUBRE DEL 2025</t>
  </si>
  <si>
    <t>SERVICIOS TÉCNICOS EN VIDA SILVESTRE</t>
  </si>
  <si>
    <t>JOSE PABLO RUIZ PUM</t>
  </si>
  <si>
    <t xml:space="preserve">DIAS PAGADOS DEL 01 DE SEPTIEMBRE AL 23 DE OCTUBRE </t>
  </si>
  <si>
    <t>SERVICIOS PROFESIONALES EN VALORACIÓN Y CONSERVACIÓN DE LA DIVERSIDAD BIOLOGICA</t>
  </si>
  <si>
    <t>ROCIO AZUCELY ALVAREZ YAX</t>
  </si>
  <si>
    <t>09/06/2025 al 31/12/2028</t>
  </si>
  <si>
    <t>ANDREA SALOME HERRERA ORTIZ</t>
  </si>
  <si>
    <t>09/06/2025 al 31/12/2027</t>
  </si>
  <si>
    <t>NIVIA GOMEZ MORALES</t>
  </si>
  <si>
    <t>ZAFIRO ALEJANDRINA LINARES DUQUE</t>
  </si>
  <si>
    <t>SERVICIOS TÉCNICOS EN ASUNTOS JURÍDICOS
TÉCNICOS</t>
  </si>
  <si>
    <t>KATHERYN DENNIS HERRERA SALGUERO</t>
  </si>
  <si>
    <t>ANNA ROCIO LEON COLOMA</t>
  </si>
  <si>
    <t>DIAS PAGADOS DEL 09 DE SEPTIEMBRE AL 31 DE OCTUBRE DEL 2025</t>
  </si>
  <si>
    <t>SERVICIOS TÉCNICOS EN COMUNICACIÓN SOCIAL RELACIONES PUBLICAS Y PROTOCOLO</t>
  </si>
  <si>
    <t>SERGIO GEOVANNI DEL CID MORALES</t>
  </si>
  <si>
    <t>YEIMI MARICELA BOTEO ARCHILA</t>
  </si>
  <si>
    <t>24/06/2025 al 31/12/2025</t>
  </si>
  <si>
    <t>ANDREE CHELSEA DIAZ PEREZ</t>
  </si>
  <si>
    <t>MANUEL ANTONIO QUINTANA ALVAREZ</t>
  </si>
  <si>
    <t>SERVICIOS PROFESIONALES EN  CAMBIO CLIMÁTICO</t>
  </si>
  <si>
    <t>MAURICIO JOSE GARCIA RECINOS</t>
  </si>
  <si>
    <t>CENTRAL</t>
  </si>
  <si>
    <t>DIANA PAMELA CARRILLO GUERRA</t>
  </si>
  <si>
    <t>01/11/2025 AL 31/12/2025</t>
  </si>
  <si>
    <t xml:space="preserve">SERVICIOS TÉCNICOS EN PUEBLOS INDIGENAS </t>
  </si>
  <si>
    <t>GLENDA ANAI ALVARADO OXLAJ</t>
  </si>
  <si>
    <t>MARIA VICTORIA RIOS GALVEZ</t>
  </si>
  <si>
    <t>DIAS PAGADOS DEL 01 DE SEPTIEMBRE AL 23 DE OCTUBRE DEL 2025</t>
  </si>
  <si>
    <t>JORGE MARIO LUCERO CASTILLO</t>
  </si>
  <si>
    <t>GERSON URIEL FUENTES RODAS</t>
  </si>
  <si>
    <t>SERVICIOS PROFESIONALES  PARA LA UNIDAD TÉCNICA SUCHITAN</t>
  </si>
  <si>
    <t>FRIDA GUADALUPE YANES MORAN</t>
  </si>
  <si>
    <t>20/05/2025 al 31/12/2025</t>
  </si>
  <si>
    <t>SERVICIOS PROFESIONALES EN ANÁLISIS GEOESPACIAL</t>
  </si>
  <si>
    <t>DEIMY MARIELA FERNANDEZ GONZALEZ</t>
  </si>
  <si>
    <t>STEPHANIE PAOLA HIDALGO RODAS</t>
  </si>
  <si>
    <t>15/07/2025 AL 31/12/2025</t>
  </si>
  <si>
    <t xml:space="preserve">SERVICIOS PROFESIONALES EN PLANIFICACIÓN </t>
  </si>
  <si>
    <t>MELANNIE GABRIELA SOLARES MANSILLA</t>
  </si>
  <si>
    <t>15/05/2025 al 31/12/2025</t>
  </si>
  <si>
    <t xml:space="preserve">SERVICIOS PROFESIONALES EN SUBSECRETARÍA EJECUTIVA </t>
  </si>
  <si>
    <t>GUILLERMO ALEJANDRO RUANO CHAMALE</t>
  </si>
  <si>
    <t>JOSE RODRIGO CORTEZ ESCALANTE</t>
  </si>
  <si>
    <t>JENNYFER DE LOS ANGELES AMBROSIO PEREZ</t>
  </si>
  <si>
    <t>BRANDON RENE SIGUENZA GONZALEZ</t>
  </si>
  <si>
    <t>IVAN VLADIMIR VALENZUELA RAMOS</t>
  </si>
  <si>
    <t>SERVICIOS PROFESIONALES EN UNIDAD DE CAMBIO CLIMÁTICO</t>
  </si>
  <si>
    <t>ANDREA ARGENTINA ALVAREZ BARAHONA</t>
  </si>
  <si>
    <t>CRISTINA ALEJANDRA CHALULEU BAEZA DE GOMEZ</t>
  </si>
  <si>
    <t>ZAYRA CLARIBEL CABRERA AGUILAR</t>
  </si>
  <si>
    <t>DANIEL EFRAIN LEMUS SANTOS</t>
  </si>
  <si>
    <t>ZOILA MARTINEZ ZACARIAS</t>
  </si>
  <si>
    <t>SERVICIOS PROFESIONALES EN ASESORIA JURÍDICA LABORAL</t>
  </si>
  <si>
    <t>VICTOR ARMANDO PEREZ DIAZ</t>
  </si>
  <si>
    <t>ARIEL NOELIO CASTILLO MARTINEZ</t>
  </si>
  <si>
    <t>DAAVID ABRAHAM CONTRERAS TREJO</t>
  </si>
  <si>
    <t>HELEN ADRIANA LARIOS GUERRERO</t>
  </si>
  <si>
    <t>LUISANA MIROSLAVA PAZ AREVALO</t>
  </si>
  <si>
    <t>YAZMIN DE JESUS OBANDO MILIAN</t>
  </si>
  <si>
    <t xml:space="preserve">SERVICIOS PROFESIONALES EN DIRECCIÓN DE MANEJO DE BOSQUES Y VIDA SILVESTRE </t>
  </si>
  <si>
    <t>JORGE DANIEL REYES CANO</t>
  </si>
  <si>
    <t>YORDY KEVIN RUGGERI FRAATZ RAMOS</t>
  </si>
  <si>
    <t>ILIANA LUCIA RIVERA OLIVA</t>
  </si>
  <si>
    <t>MANUEL ALEJANDRO COLINDRES ORELLANA</t>
  </si>
  <si>
    <t xml:space="preserve">SERVICIOS PROFESIONALES EN UNIDAD DE ASUNTOS JURÍDICOS </t>
  </si>
  <si>
    <t>NARCISA ARACELLY POJOY LOARCA</t>
  </si>
  <si>
    <t>SERVICIOS TÉCNICOS EN PLANIFICACIÓN</t>
  </si>
  <si>
    <t>DANIEL ROLANDO SANCHEZ JACO</t>
  </si>
  <si>
    <t>SERVICIOS TÉCNICOS EN ASUNTOS TÉCNICOS REGIONALES</t>
  </si>
  <si>
    <t>SERGIO DAVID VASQUEZ PAIZ</t>
  </si>
  <si>
    <t>SERVICIOS TÉCNICOS EN TECNOLOGÍAS DE LA INFORMACIÓN</t>
  </si>
  <si>
    <t>JOSELITO DURIBAL SANCHEZ 
MORENO</t>
  </si>
  <si>
    <t>JORGE LUIS SAMAYOA DOMINGUEZ</t>
  </si>
  <si>
    <t>PEDRO TOMAS MEJIA TOL</t>
  </si>
  <si>
    <t>GANDHI EMANUEL PONCE JUAREZ</t>
  </si>
  <si>
    <t>SIOMARA ANAITE CALDERON BARILLAS</t>
  </si>
  <si>
    <t>ERIK FERNANDO ALVARADO ORELLANA</t>
  </si>
  <si>
    <t>02/01/2025 al 31/12/2025</t>
  </si>
  <si>
    <t xml:space="preserve">SERVICIOS PROFESIONALES  INDIVIDUALES EN GENERAL EN SECRETARÍA EJECUTIVA </t>
  </si>
  <si>
    <t>GLORIA LETICIA PEREZ PUERTO</t>
  </si>
  <si>
    <t xml:space="preserve">JOSE ANTONIO SANTIAGO ESCOBAR </t>
  </si>
  <si>
    <t>FECHA DE INICIO</t>
  </si>
  <si>
    <t>MONTO</t>
  </si>
  <si>
    <t>TIPO DE SERVICIO PRESTADOS</t>
  </si>
  <si>
    <t xml:space="preserve">No. </t>
  </si>
  <si>
    <t>01/09/2025 AL 30/09/2025</t>
  </si>
  <si>
    <t>RECONOCIMIENTO DE GASTOS</t>
  </si>
  <si>
    <t>DIRECCIÓN DE RECURSOS HUMANOS
DIRECTOR: LICENCIADO JOEL FRANCISCO FIGUEROA ALDANA
RESPONSABLE DE ACTUALIZACIÓN DE INFORMACIÓN: ETSON JOSUÉ LOPEZ HERRERA
MES REPORTADO: OCTUBRE 2025
(ARTÍCULO 35, 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</si>
</sst>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7" formatCode="_-&quot;Q&quot;* #,##0.00_-;\-&quot;Q&quot;* #,##0.00_-;_-&quot;Q&quot;* &quot;-&quot;??_-;_-@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7.5"/>
      <color theme="1"/>
      <name val="Calibri"/>
      <family val="2"/>
    </font>
    <font>
      <b/>
      <sz val="7.5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8"/>
      <name val="Arial   "/>
    </font>
    <font>
      <b/>
      <sz val="16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2D69B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0" applyNumberFormat="1"/>
    <xf numFmtId="0" fontId="3" fillId="0" borderId="0" xfId="7"/>
    <xf numFmtId="49" fontId="3" fillId="0" borderId="0" xfId="8" applyNumberFormat="1" applyAlignment="1">
      <alignment horizontal="center" vertical="center" wrapText="1"/>
    </xf>
    <xf numFmtId="167" fontId="3" fillId="0" borderId="0" xfId="8" applyNumberFormat="1" applyAlignment="1">
      <alignment horizontal="center" vertical="center"/>
    </xf>
    <xf numFmtId="0" fontId="4" fillId="0" borderId="0" xfId="8" applyFont="1" applyAlignment="1">
      <alignment horizontal="center" vertical="center" wrapText="1"/>
    </xf>
    <xf numFmtId="0" fontId="3" fillId="0" borderId="0" xfId="8" applyAlignment="1">
      <alignment horizontal="center" vertical="center" wrapText="1"/>
    </xf>
    <xf numFmtId="0" fontId="6" fillId="0" borderId="0" xfId="7" applyFont="1"/>
    <xf numFmtId="0" fontId="5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167" fontId="9" fillId="0" borderId="1" xfId="8" applyNumberFormat="1" applyFont="1" applyBorder="1" applyAlignment="1">
      <alignment horizontal="center" vertical="center"/>
    </xf>
    <xf numFmtId="49" fontId="9" fillId="0" borderId="1" xfId="8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9" fillId="0" borderId="1" xfId="9" applyFont="1" applyFill="1" applyBorder="1" applyAlignment="1">
      <alignment horizontal="center" vertical="center" wrapText="1"/>
    </xf>
    <xf numFmtId="167" fontId="9" fillId="0" borderId="1" xfId="8" applyNumberFormat="1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8" fillId="0" borderId="1" xfId="8" applyNumberFormat="1" applyFont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4" fontId="7" fillId="2" borderId="1" xfId="7" applyNumberFormat="1" applyFont="1" applyFill="1" applyBorder="1" applyAlignment="1">
      <alignment horizontal="center" vertical="center" wrapText="1"/>
    </xf>
    <xf numFmtId="44" fontId="3" fillId="0" borderId="1" xfId="7" applyNumberFormat="1" applyBorder="1"/>
    <xf numFmtId="44" fontId="3" fillId="0" borderId="0" xfId="7" applyNumberFormat="1"/>
    <xf numFmtId="0" fontId="11" fillId="0" borderId="0" xfId="4" applyFont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3" fillId="0" borderId="0" xfId="7" applyAlignment="1">
      <alignment horizontal="center"/>
    </xf>
    <xf numFmtId="0" fontId="3" fillId="0" borderId="2" xfId="7" applyBorder="1" applyAlignment="1">
      <alignment horizontal="center"/>
    </xf>
  </cellXfs>
  <cellStyles count="12">
    <cellStyle name="Moneda 2 2" xfId="5" xr:uid="{15AE1E50-C4C0-4423-BB69-0EAD9FDB1BF0}"/>
    <cellStyle name="Moneda 3 2 2 2" xfId="2" xr:uid="{A15786E6-7F5F-4D9E-8EE5-7B88F383503C}"/>
    <cellStyle name="Moneda 4" xfId="11" xr:uid="{481CF099-4D73-4DDB-A3C9-4D4C4B5B6BBA}"/>
    <cellStyle name="Moneda 5" xfId="9" xr:uid="{268F08BC-AA14-47BE-9B6E-21200E26D459}"/>
    <cellStyle name="Normal" xfId="0" builtinId="0"/>
    <cellStyle name="Normal 2 2 2 2" xfId="4" xr:uid="{8A0194F0-3127-41E1-BADC-F0420747FCA3}"/>
    <cellStyle name="Normal 2 2 2 3" xfId="6" xr:uid="{624CF2E3-9690-4AB7-8055-A558CA898FCD}"/>
    <cellStyle name="Normal 2 3" xfId="8" xr:uid="{A59B1C57-C855-4276-9F1D-3C17CCBEB6AF}"/>
    <cellStyle name="Normal 2 4 2" xfId="1" xr:uid="{58F388F8-091B-4573-8870-EC88D4405F0F}"/>
    <cellStyle name="Normal 4 2" xfId="3" xr:uid="{5F40DBFF-40F7-4CE0-B498-E1A57A97341B}"/>
    <cellStyle name="Normal 5" xfId="7" xr:uid="{59C0B580-54D3-474C-A768-C16405AD776E}"/>
    <cellStyle name="Normal 6" xfId="10" xr:uid="{89EE719A-B6AB-4EC3-861E-587F49A6AEA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AD6CE-112F-4C40-9A0B-0786C9908F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74143-A8C8-4799-A65A-43A94668E3B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AB83C-F6BC-4B71-85E7-0CD7E401BF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F2608-A8C1-46B1-8B03-71C9DFB8B1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DDE53-5FFD-4699-A38F-7B0080A2BA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46F72-8424-45CA-B239-6AC939F007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7CEE9-7C5E-4E31-9327-CD24BACA33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E5802-84B7-4DD3-A4B9-C24E15E9EE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9C1C6-5584-47B3-A3DD-52843B1BFA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C8EED-7452-4FFD-9A92-0E3AF73CE2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0527-9517-4DF5-A424-4EB40F2B20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AC982-1F16-48E3-8B9B-801E8779D6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2A0F9-0BE3-4E82-95A0-580692F5DE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920DC-1F9A-46EB-AE40-047C2CF64E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81B88-1606-453B-88E5-35F29DB5E4F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70AA9-8AC3-4D34-9465-B502100FF98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690EA-26FF-4FF7-A6ED-03556FF4D77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549C0-38F2-4D18-A3BE-D07ECE3919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F7247-5F19-4DE6-89B1-20817DC7F8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F9DFF-589C-4FED-84B6-0A70472153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7F435D-E811-4715-A020-FC4F278149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CB9A2-77BE-4557-8367-C5506FF8A0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E3FC4-6C4C-4A58-9851-B5D322F664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3D642-5235-4304-93F9-777E6F61E8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73A42-210F-464B-9B2C-1F38356778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42AA-6DB3-425A-B021-69340773606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4E741-2CC2-4F76-8893-D894CB430B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2654C-A447-4CC5-9DD8-90D2072D8D1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0D0E9-1600-4B76-AB1B-D74BA480C6B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74B8B-7115-43A4-9ADB-7755B81578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FD003-5C56-48DA-9F2F-1D039DF46A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55960-F1EE-43E0-A50D-BEF985E4BD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76602-528E-456C-8221-F6F52D4040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F8361-8202-49C9-A77D-3A6653E987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3BBDE-1E87-44D4-8B74-47AF257504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32AE8-2116-4561-8A53-AC0B3C87C2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76CC7-78D4-49D3-9094-C170805207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0C37A-DB67-41B0-981F-B790E7D4A6C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19BE8-3D23-4384-8F83-468EA224BA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93A90-12F0-4019-9774-5E3CEA8755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912C16-4330-44CD-9F50-408EED9100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D0AF7-60CF-4932-B907-95F20BCC19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98EBB-C35F-4574-AB7A-37D3C59A02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5B187-D192-45ED-AD09-F7054644DA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7CD7D6-BD63-461A-B382-4A89939C7E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0491E8-CA51-41E8-BB74-9717F1FE1E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D9EB8-19B1-4658-A4A8-235FCB0486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820D0-ED23-40BC-8496-C932121ECA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30466-924C-4B45-8691-2C15D99F4D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3962B-AD39-4B26-A1FD-603BCE261F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197E1-E569-40DA-A295-3C330898C7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79E7E-81D7-4C9A-B684-96A1EA7D4E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EA7F1-E17D-41D3-9065-7CEBC4BE9D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EA74D-44A6-478E-8A9C-4C2C01C5A83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13FDD-5BA9-4033-ABCF-6DC7CF74167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690FE-549F-44C9-B134-647377C150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563BF-A8CC-4E0F-97C2-CBD0BCC3CDA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D91F3-7F9C-4329-A5BB-1C7F5732F3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B0B76-214B-48ED-A47B-E2B6C4A4BBC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D129D-1010-447A-84EE-CF167CD91D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5AD53-2699-49A9-BD2C-7DC15AA9F9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72221-119B-4841-9C02-D27F6ECCFF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D02D2-1672-4954-8E4C-483739583CD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F56EB-982E-42A0-B36E-8763842E29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4E1BA-8481-4D15-9BC6-963EC11F32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7CC1E-E120-4860-AA00-CA8CFCF35F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26-9D14-4EBB-96FC-3A83ACBAB2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DDC7C-5065-43FE-9BB6-7FAA0BF259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452EE-C477-4AB4-BF5C-B973AC772A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4BF09-517D-4550-BB65-9D9724CFF0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34589-D649-4DD6-AE1D-5DE975600C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056B8-B44A-440A-82BC-7F88EA0C004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4F8FC-B6D7-42C7-A419-84C8F2ACBD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DAAD3-C415-409D-8172-C40642A378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C521F-FF91-4B04-8ED1-5A0B9E4DAE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4BA5C-B77F-4E12-BBA9-62F0A00D14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6A66C-E869-48E1-91A6-06AA9B796E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9EE51-85B2-49F4-A6D4-4263F9ED7A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CF794-7407-4367-A669-B62A98CFF0A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C81CE-6269-4495-AC82-DF058AC8EE0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E94D2-4C3D-413B-A41D-EE78CFAE7D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FA147-5F80-4C23-95C7-F75F08589F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99F5D-8B5B-4B1E-9BC5-E8A4EA8C45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BE8F4-EE0F-43D2-ABE5-CE2BECEC8D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5C506-88BE-4E52-B094-7249783852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F73EE-80C1-4A25-85E2-D140A71B71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ED944-A35E-41A3-9FEF-C5AF181C00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4F8C5-C76D-48F7-8874-3D4EC84B81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D2AB5-BFCE-41B0-BF84-8A8A0294A0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4A124-7971-4E2D-8D3E-9AB190B61A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B4490-968F-49BA-87DB-12226B4AA6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8F460-07ED-40D8-B306-85C9F1EFEA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030219-5295-4953-8E7F-C2EEF732EF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157C9-1058-4F11-9EB1-5D99E2C7AB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4124B-901A-4907-BDA2-949E869105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0B2FB-D4A1-4550-8DBB-DF5A87DA24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72F1E-5BC3-4A6C-B35E-8476D69C20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3B731-585C-4F9C-A58B-371829EE5C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DE283-A543-463E-A4CE-F6D90C5394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3B376-3AF0-4183-8EA1-5DDC4C9F4DF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D2A33-5244-4272-891B-2B0963FC2FF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BB7FA-70F9-4035-A1EC-8D6AF7E35B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AD905-FA95-42E3-AF13-0FBE37938D9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7D3EE-C6F5-47EE-AD4E-761000743DE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1E07C-71CB-4949-91F8-22F4B8EF79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E41559-FE81-46B4-8A74-6E4E097E53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2EC02-A3F8-4159-A38C-A0A107EC86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038BA-AC5B-41BF-A0D9-C33B7D9C01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681B7-4668-451D-9426-203B4CA5B54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D4AF1-8CDA-4D5D-A43F-C6E9AECFBE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59C65-85BA-4204-A996-4B429FE50E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559A4-C66D-4F0C-8853-3265DCAACC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0D97C-442D-4BA7-99DC-45D36CCE1A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F835F-1E59-4769-B5D8-21F632F8BB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8E621-EF92-4278-A45B-77D5B3028D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0CC19-DB7D-4FD5-A8D2-90D583ED37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F3853-A74C-46AA-AE22-63E02EA044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F9B94-D50D-4C8B-80A1-31B174F8EF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3B91D-FA89-476B-B54C-47356B9FBD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B44EA-29A3-4D87-87E5-3B4D5AD477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33B51-2F30-400B-B88F-307FA4DF8B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04CC6-FE45-43B8-BD75-743D82AF52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C8C68-8791-4932-9838-9B95EB8213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4C68F-8ABA-48E2-AA75-450B9073EB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D22251-2CB8-49A9-AB71-E99F86292D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AF2DD-4206-4AA9-AC6A-12DB2895C97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41D80-F7A3-4D54-971C-1E2E7456BD3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7B272-4545-4AD7-B570-34439FB8BB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9BC32-11B4-41A2-A153-60521A0163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82C51-36D9-4FB7-8479-F419BD52C5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711D8-1EAB-41C4-A24E-EE0CB98D04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5DA6C-D1FB-4967-AB96-943E4A0BB2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F0CEA-0BDE-41F0-A412-1D87913BFE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CFA98-72EE-4175-B9C2-B422E9EDFFE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FFA46-2246-406B-9263-AE8A189DE2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C38A04-3736-4B8B-8FD3-899982A4F5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CFBE4-75C4-461C-A266-5827E8F9AA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029A-D8C2-41B0-ACA7-A9E2F3C5E4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53BB9-77E9-4EF4-84BA-0F64C22E6E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7FB30-F51A-4B56-B1F6-03E3019A20A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9B35E-9070-4975-A689-66FA2584CB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9EBBB-2123-46BB-9316-6A944250593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AC504-96B8-489A-9671-844E069030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DFE68-5C03-4206-BD3D-713BC6A585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3E45E-4B0E-4147-B9BA-DC0F1D9D34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123D5-C243-4011-9EA3-65100F0FD9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5BBF9-0FBE-4B1F-AF49-7B9316854C6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4B8C3-DD5D-462F-B8DC-4E4270D84F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F24F0-03B0-4E7D-89C4-9BB4A78DC28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1929A-4E02-405B-9ACB-82669BB875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FC78F-837C-4F61-9A4A-351E572F63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09813-EC87-47C0-BF50-5CEEFC7A39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1838F-91A1-4BF5-95DF-9D7D6FE99B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2CC568-10EF-4B66-A503-18925581BA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5C687-E5A0-4E9A-B799-E5710AAD08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0BC77-13F8-448E-9C1B-3A21C77A0D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8DC2A-A884-41E8-A4D1-898C70D3153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1F318-DCB2-4D1E-A60A-7D2E67745E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F9F49-B227-41D3-8201-F65F8C4055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AAB1A-269E-4936-A7ED-5268D949E0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0D53A-964F-4164-9F0E-BB3CDD3130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04B78-DA24-4A9A-A4A8-94CC00A699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663C5-6CB1-40FA-97B7-AF2D6AB1CB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F68A1-C032-4DB9-B8D1-03261B0BCB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42F03-A471-4462-A3C6-B3DB7E36A2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7EF73-6E67-4364-A9BE-31F6A9C957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15AA3-A0F7-4EB2-A0F9-9CE0A8C88A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E99FB-9B3D-4753-A0EA-E49585DEF1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4388AB-A055-442D-8D1B-48C2269FA4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49045-3BB2-4DE1-A770-A4A19E10F8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27691-D21C-4212-BFF1-8069F0656AC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AE691-AB2F-40FC-A759-5F8396A0B35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62590-01C3-4862-8CFC-8040A69EE6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6D152-3C3B-466E-B611-2211C773ED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0E4D3-39F9-412C-9495-920D422CE5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1365C-53F2-4580-8403-BF18CC8B74F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6EA62-8E6E-42E9-AD84-ED6907851F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E069E-E2C1-4D5D-AF7C-223C9FCB44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8C44F-24A9-42B8-82DA-70EB0CD92D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E758F-DCAC-4F6D-A66F-C44BADBC53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E611E-6EF0-46D2-9DC7-F386FEA49D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07F4F-AFB6-41E1-A532-D1CC89661C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A5F39-4BB0-4028-BEE1-2193E1BF8FF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8628-40B5-4D0A-BAC5-BEF5119310E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96008-098A-485D-968C-43B06F4E92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7A807-564B-44FF-B529-F877EBEFEB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E3507-0F6E-409B-BC4D-59976B46FC1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E8D83-1581-4369-97DE-8B0F1E0F62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2E619-E196-4BA7-A0AE-81B745CE6B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02A91-93A1-4F98-B6C6-77B84A04DE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F69D-35DD-48AE-AECA-CDDF7F6CF9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2FC22-B15E-4F6B-BC6E-484A1117F2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DC4C9-F7D3-47F8-BAD2-2C40EF1127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65C56-56B1-4BE1-BD8D-D9DA503E5E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7EBC4-456F-4A61-9F87-E384E3F840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A900B-09E8-4068-8942-C28F1F014D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F039F-2D2B-4581-B1FD-C80B161C6DE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1008B-E209-4CC7-B862-AC1F7647CB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06B5C-47C6-474E-BA90-A00F82C7E6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0F6E2-0B4F-4BB8-AF8D-65BB3B7044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B910-37A1-4F56-8BDF-B3088CCEC5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E1EF3-D223-4BDF-ABC9-B99F5647DA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9AEB2-7A39-4DB0-A246-F7B6F625D3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EFDDA-D1E9-43F4-9DF1-10D21A7B59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AD5B8-5B5D-4ED0-BAE6-83AD7059B1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9BFA9E-D8F5-4BF7-8D0A-F21815F5952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91816-F594-49E5-99A3-071D9D73F3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BA98A-1717-4B11-8215-E0A7F67578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A7501-A94B-4089-80C4-2ACA7AA0B1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F672-8870-4C66-AD18-58C6861C66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170BB-483E-45E4-ADE1-0AE5686409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5E52B-1991-4F00-B842-73339686E2F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2C623-E9C5-4C6A-89F2-B68E162FCF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5ADD5-383C-4E31-BFFE-F72B585B75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AD91D-350D-434A-A049-FF6006C0FD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93689-8A6F-4173-BFFC-6095AB6E90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196F2-A469-4487-9673-B2E27D88A9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97F9A-3B33-4877-A063-5EEC5F37FF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B9856-474E-4137-BCE6-099ABBBE63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43496-55AC-443A-AAEF-0EB4ED316F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2DA2CC-F0EE-4047-867C-46F83AC6AF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79428-6D7A-455D-8755-256CDA77E2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F6BF0-E86A-477D-A8C6-609616D5EE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C27AB-C12D-445F-BB23-57D51A7659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BEA98-F27E-4549-96A7-59944741EE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0485C-ADA3-4FF6-9330-734C4FB36E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CDA13-858C-468C-94D8-4C34A02E3E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7295C-770B-48CB-BB8F-75DFCD6D6E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E601C-E3FB-4B18-AE18-A594485836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FB267-669E-49B2-809E-258FE89301F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C40B2-B96E-4113-8994-CB77973C6E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57760-BD59-4406-AE44-296ACC78E8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4CE40-799A-4AD2-B33D-1BB67ED688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B0BAC-F14C-41CB-8ECD-AEF80CF1BF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898CA-F6C9-4456-836C-C04880A9F1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D88EC-8F40-4433-BC8D-D6AC7A3231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BDF6B-9977-462C-9F59-41EB607CC3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0719F-8CAE-4D37-A100-DC5462895C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57872-552F-4ADD-946B-04537D2ADD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ED36D-0FFA-4952-A7AF-680C9D18C7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76D33-5CA2-4BAA-854F-46D567383E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A5ED1-1ABA-4FA7-A1CC-66EE77AB62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F4AA6-F247-40B6-9A78-E64799FD12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DD5ED-DF2B-459A-8E4E-BF458F1269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07019-9B3A-4907-92B0-6BBFEC32AE4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7656A-A0C7-4132-8DE5-8DAC62E8C6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68CFB-BDCD-428C-8D6A-47AFC6F4F7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2BB0C-459A-4CD0-BDDD-00B2AFD5FE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132C7-ED32-4141-BF0F-B2A9A12D8B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4BB04-5970-4FF7-9E7A-76E2D31CBC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5DEF2-3AF3-430B-A327-A4CDA46E4B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11A17-3E51-4698-BD24-D903834B10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97F9-73C8-48D3-8877-9292AA92236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24489-A443-42AE-B4C6-C0C086D66C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3D4AB-E58B-481E-AA0B-068B5C2C55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2252D-9AFB-4DAE-95D3-C7668686DD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B9872-B1C5-4D2E-B5C2-5A74F41EC0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49F7C-C59B-4278-AABC-9D31DBC13A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FEA5B-8154-4545-B966-388F4A9CA73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D4DC5-F19E-4864-981B-F98F40EAF3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53CE2-AE67-4020-8B41-EE43F726E8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57ED-FA47-46C1-9316-03A2B31568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6567E-0BF7-41BD-8C7F-4C94465FF7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1B6BD-B931-4A23-AB42-E605ECC524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65CFA-A125-4CC6-B917-8707F6553E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EB94E-3160-425F-B621-724A71BB8C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B0530-11AF-494A-AF85-37843521FA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3C900-1F35-4A0E-8A86-3A60D862C6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BA5E7-4B0A-46F6-8C0A-F3ED87AB920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1161D-EAE9-4033-8919-D2F212BDDA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EAA71-244F-424D-ABAE-9965E1D0BB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AF40D-8785-4254-8EB7-54ECD52ACA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98EB4-7F75-4BFA-B7E5-1DE1573F45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DCC73-833D-4C3B-BA10-46B808C919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85189-1B69-4797-BD0A-C783FD4F6A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E90F8-FF2C-4709-9271-0F1D62C97C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A1307-C29F-4FF5-8272-65CB2EA415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EFADB-B96B-49A0-BFE0-463CF30A3A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B2BF0-493E-497E-9968-A4C943EEB8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E442C-8EF5-4351-9627-0D3FD43563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A9C80-ABF3-4AFE-9265-EF2CE5062F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58575-0B9D-4F0B-8CD6-DA87A43850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8412A-1711-4518-A6F9-F7E237FBB7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0DCF6-6653-4A9F-95F4-8A8B344D0A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D5EFF8-D2F1-4137-8781-2AD96300E2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AAF1E-0E46-4AE9-B013-5A2A9414B1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C0E8A-12A1-43D2-8DC5-978BD99109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6F608-C327-41D3-A913-5EFB55FB1F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1FBCE-FE62-409B-AB13-014096B86C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BE8E9-7D44-416F-A354-E439978FA0A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D736A-D147-46D6-9145-A49BC76194A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E5BB4-C1D4-4E14-BA8A-836485F1E4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3701E-67A3-4CEF-82FA-59B35C657A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7DE7-E8D9-470A-B76F-AF8D1406C2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4638F2-7147-4B7F-B737-A5E570B583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2DDC5-1170-4294-BBFA-4547D11437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F971E-AA13-4258-8417-DBDFCBE01B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D458A-E3C2-4869-9D67-921B095965C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F41CF-A7F1-4CFC-8567-C843E568AF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D3E6-5E16-4C20-9799-FF65FB13F6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632548-EBE0-41DD-93B0-2B854B4133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E85E3-AD92-4A2C-9BAB-DC65292092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C7BDE-D455-4731-B9D3-C209359652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B65D7-09BA-48AC-A400-D703BF6EE6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737C84-B2DA-4C51-AAE7-F2AA49A5ADE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AC0AD-048F-4819-93E6-0AD2BB59A5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B64A67-614F-4084-93A6-C0E6EC9263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DEE69-E815-403C-B105-9D6ADBCA08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74FAF-8550-4F68-B5D8-7A2527C4DF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FC249-15BB-42FC-8F27-62A1D22BE1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11184-6DB7-49FC-89DA-AF9B556BFD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EE521-C100-41D9-9CA5-F5CCD68571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4DC00-EB5F-49EC-BBF5-202D25DB36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3C432-64BE-4516-BFC1-0F35A97DF7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76816-322C-4D7B-B2BE-82DAC3142BD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7AD4-12CA-4592-A30A-6792CF0C67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58C4D-5DD2-4662-B8C3-E8EB6457C28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7452C-415E-4B94-AFE5-4958450D7C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F5A40-AE5D-491C-BD6B-3BEA479868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7CF41-E4A6-4073-8BF5-05450D5DFD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206B6-5751-41ED-BEC8-1682F56891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EBF3C-3D2B-42EC-9352-4091873AB8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82743-9016-44B4-8C76-A24105656FD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349A6-6927-42D7-8FEF-731C581194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105EF-30FA-460A-B8C6-A9EECE2C09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266A3-6B9E-466D-84BD-40F090D3D9C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8C2F7-2FEC-4223-8BC7-6306F070AFA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97F15-0A1E-41CC-AC72-9CE31D2F24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8CFDE-E213-43F3-8C3A-EB8834C11F2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4D084-5528-4528-84E9-8C5662FD09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B3331-C32F-4319-B380-8129EAC378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B08C4-085D-4D78-A8DA-458DCCBFBA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F703A-1CBE-483D-982A-8B24CBFB4A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66672-B564-46AC-90B2-F35523BFC3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09E59-51D4-4689-B063-8756638C7C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29D04-35F4-47F0-8E43-4C8B57B9E0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05286-FA4F-459D-A01F-01D9AFB22DC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773FB-39E5-42BA-815B-614107E5C0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BE385-86A5-4074-8D8D-8419376F52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0E0C7-7F90-4B15-AFDB-A77B586A5E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D1AF7-6247-4C91-9374-AF23C794F5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EFCC8-C276-4D85-81D5-D91A6F90B8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C05B9-657B-437D-90E6-A6F12880E5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57AAD-9978-4EA9-A60E-C0CF301AB5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C18C3-6A42-4B87-BD22-08C67CA258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7201-D51B-4166-B2E4-F8ED64EE54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2B273-77BE-4D8C-BD0D-5DEB00A513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023A8-0C17-471F-9D2D-0C4AFD5674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FA43F-196C-4687-A9FE-E10BE7C203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50056-727E-4AF3-9474-70FADD17B8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CC83E-D86A-460B-A12E-762F5635CD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768BB-E037-4F28-8282-76D30D4388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E237B-EF15-4D95-9C98-99691160A8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27055-F28D-45C8-A23A-EB4E7C13B9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5B4D4-3B43-4174-ADCA-1734830764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52E2-B0EC-462E-B613-BD6142F2DE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20587-48D6-4319-96DB-72AF69CC63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BC7D9-661D-4786-B135-72BFB61943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F1A3A-B226-4562-99D0-AF3158FD28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428EC-BEA2-42A6-8BC2-A83E148090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DC9F5-44E3-45C5-A898-93E41C91B4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1078C-C591-4ACF-80E9-14C04AA385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B21A9-F90B-41E1-A696-4832C782E86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FB3F2-2ED7-4692-B17E-D627142CF2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A22A7-8EF2-41B0-9148-629C279790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B9B02-9027-484D-8851-198676CFEA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AD044-6DFE-4B15-9CBA-9C1879A9C8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7E993-A6DB-4891-BC5D-776F6DA8E9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DE277-8941-470A-BB07-4779A5611D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A53CA-C250-4079-BBFF-961D7E411E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921D3-AE58-4C81-9FC2-BF4D22C305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00F5E-0860-4133-919B-524D186D93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9E231-4E12-4CCE-AEF8-F0EA89DBB0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744DD-13A1-4A47-A5D3-58FB28991B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7FFF1-E4DC-4122-8F83-7964B5587C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F76C2-77FA-43C6-9D72-C7829546382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28F69-4AED-477F-8E49-29AEBF4842C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B923-D967-44C8-95C0-51869EDEDF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12FDF-3BB3-4F21-9B34-CE5A7C5BE6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4B24A-B8D2-41F5-8063-FF1730CF3A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DC989-5538-4E2C-A244-289BCEA9E7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7D2B8-A8A8-4280-814C-53DC7664E0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68A15-0DB1-4511-A38F-66DABEF3BD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4F125F-3B7D-4DA2-A7CE-C2F35A426E2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0E78-B1ED-436F-A644-99DBDB2F09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197AF-5E54-4864-BF35-1773DA730E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8924C-4E77-4A56-86AB-F4A7BC1767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60FA1-BAE9-49E7-A719-2BB3CEC556D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097C5-8DA1-4E8D-9701-1F6075A045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F0E42-2E6F-4B18-80DA-4A82CAE72C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E2AE1-2DF8-4D32-BDF0-E08FB9673F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DDD2E-3E12-46E3-9AA0-7993607F32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BC9C5-97F9-47BE-AA11-5E7CBC7BCD4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9CBB1-C4BA-40FA-93AF-5C97DA1FC9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5C7B3-D6D6-46A6-A5E0-397ACFCC44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A7EAC-A027-4A94-BA1D-219B694ACD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9D4F5-431A-4CEE-A2C5-7775D0B8420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94CA8B-447E-447A-B6DA-01BCBD6E91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55160-AA91-4AD5-9874-64C11942C1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0048E-81D3-4DDD-B189-58F4E10FEC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8109E-A284-4B3D-A08F-DFF394A3E6B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D745F-4B35-420D-A5E3-980110DCD3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FA393-5669-4436-A9BF-505FD7259E1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D0F1A-956D-4536-BDA9-87C9F372A1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2A4D6-F330-4E62-8657-88427D7827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ED8E8-A3BF-410C-AB0A-91891E7FB5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8F1F0-BF26-4322-B2F7-261E829ACE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E3A89-4F66-4E12-A7B5-D1A2A0D11E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20A6F-47D5-4483-B570-1F438B4E25B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91FB6-5070-4D18-BF2B-484C3A8364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A6F7C-2C29-42AF-B01F-ADDD09C7AC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BF0D8F-1E02-4C82-942A-DF2D82504AA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62744-C99B-463A-BD74-5E628127A1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06235-2A3B-454D-AA83-09E82F011C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9404-1CA5-4743-9283-B8F0265758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60817-7325-4C5B-8DF5-DD872987AE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7C94-4DC1-4D30-B943-6F7BBA9430A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BCAD4-C045-4053-96E0-14E3D9E0FE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515B3-D355-4536-8321-70624AF1C9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A76EB-2DDA-4C52-96B4-ED3B651DC16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62DAC-CE38-46FD-9F8F-8FE641D247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2841F-A784-4FCC-A18F-AF85CB9E34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4A271-0C6B-4B50-91C9-83D38F2877E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6A235-A896-4DD7-89EA-EAD0D4A5D7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CED58-EF7D-4010-95A3-B15D5EC4EE2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71EEA-9C56-4C0D-963A-9646A15188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0447D-DE92-426E-B985-612B68F475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4F2CF-552D-4B56-AA6B-9EE0664D94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A3152-84C1-4574-A42E-4A70FF0C1E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AE0F0-A644-4390-A098-3820D49709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A08FC-E3B2-414C-8E12-1917B57731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706E1-6051-432E-86FB-79304431B5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614B2-EDBF-412A-B88A-1AE19A6C96B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1387D-9FAB-4C68-9A6F-AA38D63EFD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D05E8-3129-4953-83C3-DEE02924BA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A9976-6157-472F-80C3-26C5C079A3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74357-3867-4781-83FF-A26FD3D240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8CF45-ABFD-43B3-9E03-04748DC475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3225E-2E95-4132-A953-F9DE9FD699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E98F09-BB34-4CBE-A755-5DE9E53685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3DE6C-789B-46C0-886E-EEE38E3534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7DACB-AC84-4641-BD01-ADDA06C6CBB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134F-AEAB-4313-B666-288F3DF18E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AF1F5-7144-44C9-8CCA-7B1492A026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99FBC-CD2A-4E84-85E3-FA3ADA876A3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13A94-C91A-4860-9D2C-D6874CA0B0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0135F-180D-4D77-831A-B9B69A87E2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A1D0A-94F0-45C9-B634-CE714F6EDF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4394F-6EE6-4E39-A4EF-FE4A007E2EB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BDC16-1ED0-468D-9B07-1A9928475A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6FABE-1592-481A-B580-D866D139D0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DACBC-CA66-4F80-9BE3-53F70A1805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5FE6AA-FAF0-4552-9670-72566B3FBE8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41F07-F2A7-4B9B-A8D3-F5B74ED512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1F328-2E1A-4E8B-8865-3391BF1D04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FF804-C0F5-4779-8BB6-A8BC33CD9D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3C0B1-CC02-4568-B0A9-4B64C3725E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865A1-28EE-4BC7-822E-CFCE7663B4A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11995-568F-4725-9982-F02B6AF2827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9D804-7A59-4DD4-BF0F-3B0A2E0015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836E-2D8C-4C53-9896-7D5CF20E23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AB6C8-0BA4-459A-978F-BE1F1535091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4DA4A-6B56-4032-9D00-918124429B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D2AE3-148B-4F74-9DD3-0129A003C0E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E5E92-A087-45FC-B4CF-F349702A3C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8EFF5-DCA0-4742-8541-97037B7243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E03D4-4F43-458F-B732-C983CD7C2BF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B8206-F643-420C-AE6A-3EFDA8ACC9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484EB-12B0-47D7-93D7-B92D510D4B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BA111-8881-486E-AEF8-21361F8532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2BD24-1A83-4064-B81F-56D937A66A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FEF3B-4682-4574-B727-6E632EB78F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5CDE54-5389-4174-B734-2D202FB135A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3DC86-C1FC-446A-8C7D-663B499ADA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C54F3-CF54-46D5-9242-1A0997E5F9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1776D-DA11-448D-93CD-28DB1D202A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2D591-9AD0-4641-99D0-7A4A91E6439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71090-93E3-44FE-9AF2-4B873A9D81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1D0F4-CDA1-4FAF-8F5A-AEF0FD2233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EEFE-D6F6-4897-A99F-C1733658AB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45C8B-FE30-47E5-95FF-7A69FEC031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695C8-E7CF-4D3E-8EF6-A7FF691901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68F6E-54C2-4E84-92DD-FA964807FA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F6017-3211-4EA6-8116-62E4B67779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AD119-C046-4363-A894-7A1D1CB42E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96495-86AB-4EA9-9846-126C5029010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7E6E2-CE66-4974-9850-2CC5C2F533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F0145-078A-4910-BDDC-6C3CE52E38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A473C-6D03-4DF3-B8B8-CD21546175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8E9C8-BDC4-4A8B-91E6-6F1F272EEF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5530F-2016-4062-8B45-8955824E2E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40C4E-E49E-4A85-B0B3-DD0AAF4D78B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989F3-234A-4E43-9A62-2744BCA8756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B8A99-01B5-4127-AD6C-5529BED72D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F85F4-46C5-4CF8-A094-708D25B8B3C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18A99-26C7-483F-99A3-00D52A4727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5F149-BC67-46DB-B1E5-268BB87EF9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19AF8-2618-489C-901F-5480686139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EA227-0539-44EB-BB4A-16BC542335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C63F8-555A-4D4C-B0BE-6B5851FB43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DA9F89-8ED3-49A2-9029-82AFCFDACA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6387-4F52-4D69-8081-4D514060EA2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605E4-72EE-4AF4-B1C9-B30036DF0C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6D8FF-41D7-4E77-8F4C-6A2A0FCFEE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B183C-081D-4BDB-AF2B-A4BB37F184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465C1-79AD-494B-A7C8-ACB35F9B69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ABA9A-0C8D-46F0-A846-4CD29A652D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EA83E-5F60-454E-9D80-11A0B6F50D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52DC3-1DF0-4D06-AF51-B885E6A8DF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98785-B33A-491A-9F95-50A0CF228B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10B8F-9C53-42FB-B251-40FF9620FE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7E466-A531-4FB6-89A1-A74282A55F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4DCA6-2546-4586-AA4A-058F9C7A49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D9A97-B6D7-4C2F-84EC-8FF705A072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1F549-C59E-40DC-AD76-520304A71CE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2361E-1EB1-4802-A417-9F0EC117E8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83FDB-065C-4977-BF00-EB1532FB05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D00B4-8556-49A4-A04F-5A99837EC6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167F8-4936-467E-A3E2-E24DC98D5E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0C2C7-790B-4CBD-8900-E1C752B097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D3063-AE24-4E7C-BEE3-4FABC31C8D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BE08B-2F45-4038-99CD-57326926CD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0D3C2-2FDE-42CE-864C-8792C1F128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C00E6C-469C-4B12-BBFC-1873E5B2BA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E6C5E-30C5-4876-AAA6-E1E8FBFF69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EF3DF-61A8-4D8D-9270-28B28752A6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21BB9-7D96-407E-A0FF-B1978B19C8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7E14E-876C-4164-8E46-F06D7B5171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E050E-99CC-426A-9FDE-DD0F0E43CD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49F1A-8216-431F-8C4F-FD2F6327E9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93E60-62A8-47BA-AA85-807F4827CA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8563A-F287-4E4E-81B6-5691E79E01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EB773-5D1A-4765-8AB7-F65076EF79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F9C70-2E2D-4AE1-BC95-E558924E65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4A3E4-C1E9-4039-AE67-8F10F6E49A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9F785-7E12-451E-B417-605F86D892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A3091-C18A-45A3-BC23-EDB1899C86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6667B-58BE-48B9-ABB4-8C6BE3D7E6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6E2BE-6217-4C37-80E8-E4B4CF6B46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78BED-6D92-4F6C-95E8-6589E1544F7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2DCFE-510B-49E4-B80F-4B582B3539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FDBC4-DF8C-478B-9FE0-5581AA2F81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4150B-AA62-4B68-8876-08E7AE6E26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9EED6-0778-4FE8-8B17-1DF443B51B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556AA-F35B-4C6F-B7E4-96F7C2C620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1EBBB-E206-419A-900C-BA2BBC12B10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507C39-B4D8-4F86-8BBD-37421178EA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8C7AC-8533-4181-A2DB-2F29079C3F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E743F-D522-43A2-99AA-1074DFC1E5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0BDCA-EBBE-4163-9F7F-372A060A1D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356CA-C24F-4B13-9C41-ECD7CE733A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0691C-2EDC-4BFB-8952-823E129725B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98F4A-E7C8-4017-8DD3-A7A3DBA538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7888C-9D75-4934-9B48-3FC20525F93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398CB-5E98-4E59-9D99-12A9FB06F0C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1509E-C9EE-4E10-8EAE-E4E381C1B6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06140-1827-46C5-A5E2-AB249A183E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580FC-D769-4E8C-AA03-C6203162307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5CE96-EA48-4638-8CE2-28C3E63980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6FE2B-0443-4DB7-87C2-E3B403093D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06A452-9653-4756-933B-79E088C7546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DF5FC-F38C-49F7-AD5D-A5FA6217D7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3FB3A-6DC3-4A64-B1E6-FA36FE3A4AB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6F41E-E4E8-41DC-97E5-DA48310404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5E15C-6822-4F14-AD06-D6E8447E6F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F165D-2577-4743-8D87-BD68609533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5C6FA-144E-4068-B232-FBDC99F7449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E7CF9-BB77-423A-8536-3B9A69507A9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63F73-CDB4-4D6B-8EF8-C5843C289B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639A9-8A58-4D18-904C-9544F86D761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7B24B-2F8B-4901-9BA1-71FDD6E905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2E38E-C905-419F-ABD5-47F23DA017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622CA-1EFA-4F68-9C20-0BF5FD5874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10170-EDC5-490A-8E34-7C11686445A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1A7F1-8BA4-4133-97A1-B2B3651B6B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A3A55-E1D4-4088-8342-121E2BB8CC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0A9A7-95E7-4A40-BB18-9B7443DAA9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8E629-868A-4840-9AF2-125FFF0ED6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8B09A-FB3F-49B7-AB5B-DFAB0661D3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50E8B-831A-4A4D-BB84-074BA4FC30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4943E-08EA-451A-86C9-B03A089BA45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498ED-563A-4662-9120-8D3971A395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30D2-DC96-408F-B638-6AFDB975D6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9B1F7-8474-4F54-A373-29E1597B5B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47301-85FF-4144-BE01-3E6308EE754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C2FA6-9787-4CCC-8960-ED4DA85646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5A0F0-FDB3-4B1F-8293-A0EBB7563F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F3AC2-923E-405D-BD00-3C72DC5C48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48AC7-0B9E-48A5-B67B-22AD2BF6E8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519BA-4F07-470C-AB34-67A00B4D7F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7C00C-4533-4BFA-95C0-377FAADE37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D91B1-E6E7-4E2D-A01D-1B4C7FCA8E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F4842-0BE4-4583-A015-CD378DCEFE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36B36-F07F-43DE-B600-42EC1B5332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331A4-C15B-46A9-BA53-FDCF4E5B2B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991E6-FC85-409C-977A-509B886A7A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9E5AF-956B-42D5-8E23-EE48DB26B5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5091E-B938-4F16-9072-C49ABF9F9B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90C5E8-5FB7-4E25-B0D0-7E684B7C78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5FA1BA-B442-4FE0-9B41-32C9900C80C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2BD16-6BFD-4179-9355-E20E7F7732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BA442-1233-43F8-9227-3CF1B613C8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0CD42-228C-46A3-B006-BE4344B434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4ACE73-AA99-4BAD-8F7B-FD17DDDC3F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DAB45-AFD1-4CD2-A5A2-3E0A62D7DC0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1A65-5F0C-4900-B6E0-5C78356002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C8210-C9CD-4024-B282-4AFEC6FFEF7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3F79D-B55C-4A42-A41F-AF9635D4EC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8444-C0A4-44D8-A029-5196CB92A89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F1235-057E-4310-8B7C-5445975D29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6D236-B8AF-4193-B7C4-354EB2B037C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93D58-203D-48DD-8775-085E102C53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697E4-4002-4062-B297-CABE26A529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F2CB1-4930-45D4-B8EE-C162CD17B6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B4E4A-20E5-462E-B7FE-2B3B616389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E2F3B-4454-4AF4-A69D-9C131F3E33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58742-2E9B-4CC1-9F41-C1791A10C95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9ACAA-5374-41D2-B297-F9D6CB33A9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42CEC-C0FB-46AF-8A25-147CF5C1ED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74C-54A0-42CE-B9B4-D8AF8B7F0A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5318C-8B3E-4C4C-B597-16D4035D18D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1D725-E41B-4832-B76A-C5CF95F7AD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3F169-299F-4903-A03B-A8C215E58D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4A95F-FFD2-49AA-9A4F-5DAEEC7CB9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9B4D4-4B2C-455D-B45D-D9DB0E4AD8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2A008-C0D3-43D3-A83C-B07D1100E98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E5E2C-AE7F-4A83-9627-3803B428D6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2A214-8039-4362-ACC9-0EEE7CCAE33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784559-7B13-4208-B960-559A285F46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ABB8D-03F1-4705-BAFB-872E3763DD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86B75-39F2-49CC-930B-4CCF0CB0C9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E8195-1BF1-462A-BC55-F44376FB25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400D53-EEB2-4D48-8171-7D18264C65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D498-5B3A-4CAA-BC9E-E5B1393A6A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9C465-BFB4-4B00-91E8-F24D6F6C6A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24AB5-C2E8-42CC-93F7-CCCCD2218E1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20D64-CF7E-483F-A440-425CEF910A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1A5D6-F44B-4C32-9629-0012239A07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9AE74-71E4-4426-AF0F-422F75C4BE3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A9F4E-6CA3-4F14-9203-34C6F24487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C77A7-0DBA-4897-AC87-A528AB9344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F36D4-140A-4801-968B-03E7E7A7FE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AFD46-4BF7-4312-A45F-DB005AE1D51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45130-B92D-48F2-BA5E-200001EC29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01E6C-4773-4E4D-8B03-BEF6E6CD18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E83AB-206F-43A3-A071-ACA39514AD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AA572-5F88-4413-BD9E-080368FD34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39097-ACDD-4CFC-A8BC-73EE285733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106DD-34D1-491F-8FE3-87462DAAD0A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AE115-5512-42B9-9EBC-364E561393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B868-61D6-4D63-A073-AE578881B9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F7F74-A10A-48BB-82C5-621E130876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4FCDE-ECC5-4F8A-A588-7F0DDF23BE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A6928-DAED-4A0E-B9DC-C0DD68B751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B4E04-7A03-4043-AFEA-7BE4CB2A35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9B9B9-028D-48F6-BF7D-9C1F651FD2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0FBDD-FE3C-4767-9C75-18D47CB789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36B0D-515F-46B5-ABC8-2B9D5942C80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56826-6B9E-4D9B-B639-E12D73FE8C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9E0B6-C5CD-4954-81A7-3E968711DA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0608A-24CD-423F-BF17-2A382B2046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CB733-CE84-4B72-B404-830D283A12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286EE-4724-4C0B-B805-672A06C1523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FC82B-6B23-42FF-AAD6-083C70E1109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11D69-256A-4D0B-AE93-1281AAD75C8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33D7-A6A3-4907-AD17-D52423BB8C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6A597-7791-4689-A4FC-F96756BF9B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3B6F1-149B-4BD6-951E-CC452F2149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289CC-D16F-4B8D-AE87-3F99BB1E93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C83D0-BD4D-41B5-8BC8-FC6E7509853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C7B4D-3018-4B74-8C03-32D54C955CC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57F22-3EF3-46B0-9ACF-65444E314E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63026-542F-4AC9-B0D2-F6D0BC7D4F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B01C1-620C-474A-96A6-DB10DCC983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44D8A-EC0A-47A6-B46E-EAE804FE08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D56BB-0AB5-4697-B64D-40001567AC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98C99-8D1D-4FCE-8D9E-3CD14394A4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BADAF-0E27-4317-BAF5-F0009211BC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BA747-9F74-43B7-B1DC-C9100DC8CCE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1D267-791A-493C-8363-918270E9CB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94F1A-2586-4920-B5A9-A365987731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10DDF-9AA6-4A67-9DFA-AC7F09BFF6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21AE3-1326-4ABE-988F-0005BBF8BC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B1C73-C2A5-4728-A422-3ADA65D2D4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81E1D-ABD5-4C23-B376-C185C1BA32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BAC34-81A7-42C5-A30D-72D4A0408D7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EA555-509A-456E-8B5D-B7EFA556B94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B9027-D7F9-41AC-A29C-6D34E85165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2D1BC-AA68-4E8E-818F-C466DBC7F2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053BE-B973-4B59-8417-C25D920D4B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68579-7D7D-404D-BE56-DA8B8C8E04D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BABCA-4DCF-4A68-8FEF-6AD33A2962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1EA8C-1117-4F12-8896-FB87C7EECEA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53320-3241-44A8-A1CB-48244F23D3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1A859D-7CD9-416D-B220-766A0F4374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9FC40-F044-49D5-8675-A2B53B88B1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ED125-F7D4-426A-B1DC-A45F2A5AC0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1A922-1A73-4CE1-BAF3-66035996AE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13DCD-C6C6-4744-8727-F76CD9DEED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390A7-F527-42F0-BE91-03CB127BC2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5259B-9826-443A-BB1C-A34BDA35CD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D074E-7051-4BB8-81A1-3AC19DFC95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6FB00-1B65-412E-B3E4-A5CB9AB04F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99B3-6969-4E16-BC16-2D8FA6EA1C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CB648-54E6-4C14-BC9C-7C3E0733C2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14FA1-CE06-4321-BF57-B1DE631A9E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93FC9-7F64-495F-BE6A-A197032E67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B3895-1C6D-409E-985E-6BE64251C6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B6D6-7655-4696-99B1-043B65D322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F5309-31D9-4183-A6A7-EAA5965DB8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CA710-2B32-44BB-AD42-9A69CFC94C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A8458-DB2D-48C0-BEC2-5B5ABA666F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8DA077-AEB6-49E1-B73C-6ED67548C93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C6DCF-44BA-4BC7-94FD-1757727AF5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47754-AA2E-4218-B432-F00C0216AD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480BE-14AE-474B-9FC6-74CCD350AAF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64FEE-C457-4518-9971-6EFC605712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9D263-7134-455F-9BB8-02EB931814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19D8D-E020-4D96-BEFB-70BE308DED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79563-D487-408E-B15D-CDC3C2E557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DA596-36BA-49FC-87A0-22BCEC9037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A9037-2416-4BA9-9521-DE8D31AEA55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ADF3C-D3D7-4257-8B20-D6FE239C8B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3F794-3611-4C01-8727-57A9283D1F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F1848-7F82-4A6E-9BA2-83F3D90E28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B510F-D452-42AA-A7C5-C88F2D1DD8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6E30F-8994-4BD8-9A6E-F3CAE729E6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08D85-8545-46AB-9795-9204F89141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EAC7D-2810-4F0B-8A37-F65434BB13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5E7C5-8ECA-4EA2-A272-580198677C8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D00A6-9B81-49E1-BB02-0BDB3D0A065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4027A-0926-43DD-A65E-3C4FC7234DB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8C754-96E8-46D5-B9DF-1D43744DB6B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F93E5-3999-4368-8059-F84314918F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BFD1B-CCE0-446F-ADB7-5B3F06E772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DB643-6E1A-4450-8886-BF5206E016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21945-99E2-45BC-96C3-67F19E270D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74928-ADEE-45F0-B973-2D8E2541A4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34401-310B-458F-AC8E-947D0519984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23F87-3460-4FE8-8305-DD282860EB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D9D31-6949-4016-A59F-A7F5B9BE7D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65F03-F1C3-4A49-B5E7-902A8F3D061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D4807-BBD4-4B26-A41B-28A1B76BFF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E7E5E-CCD8-42A4-B097-FC3936727F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B5D10-2DCF-48CD-B4B5-C97F96CCE7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7D703-498A-4EEB-AB1D-634C91C7E1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1D960-6B3B-48AF-9601-D65FB93796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BE975-451B-4DBB-BF39-A08BEA00112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10560-6E59-468C-A22C-A8E62BB554F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DBED0-B997-4067-A8DD-8323E76B07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B541C-97F3-4C56-9190-AA42A463C8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A851B-1269-4BE7-88C1-497A0FF860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3FE1E-7E90-47FC-80EB-310C5F8F69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C83D2-A966-4840-BD49-FAB1E7D36A9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62686-080A-4CAF-8887-16BE143F8BD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D6EC8E-C70A-4711-AA5C-D7094982417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21EBB-FA27-4A9F-89F1-C860062597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7AEB7-4007-43AD-833E-0BC23E36D0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EDE57-6ACE-4647-8C57-7FFD48DDA7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7EA7C-1742-49A6-BE16-D3B4AC552A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92FD7-CD61-4118-8468-A0D6824789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42244-E3EE-474C-A1D9-11EF8AEE44B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AC7B0-8171-4491-BB11-37656F6C11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223E8-7661-481B-84D8-F328848446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3B7E9-C3E9-4392-9A59-9FF7D740C9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AFE5F-8BE3-48E1-B0E4-CD63DAE490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8329C-47D1-41D6-BCD3-C29B78F592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C0079-3EF2-42BC-A779-998577F869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38C3B-D618-4347-81C9-05FEA8C0E8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A9FAB-199E-4701-88E9-F3FC6F2CD3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41D66-2494-4C8B-AD41-4CF47F350B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AC750-AE5D-4730-BC02-17F26A63D1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F62F5-2536-42E2-B1BB-4485806352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15B53-B069-4262-899F-1094AA114B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A496E-2D50-46D4-B5EB-9118896517C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FA6F2-5D76-4D81-9C87-AD106C74BB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C6599-1012-4788-9D8B-743687F000A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DF4EC-33D5-4593-89B4-A836DC7428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E1560-6FBD-45BA-9BE5-9CDC92FDA9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37C45-8543-49B0-8BD9-088D16D759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49F30-7E26-42B0-9424-BC25573D6F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050D-1681-4C01-8717-D5A7D198F3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0CC4E-2C81-47D2-971F-864589EE57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9A462-A778-4630-B15F-073C0801DC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5F002-2060-4943-B54D-98D7B66622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8C88C-E3F1-49B4-9C87-FE7F25D0F0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2353F-163C-4006-8F61-0B807BE61F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D7259-B6B7-456F-B402-478524CB8E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29D23-F054-4BEF-958F-8C94EB79A1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1044B-142A-4FAC-8193-1498C056DE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06379-1611-494C-82DC-3C53044D958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EEF18-2CBB-44F8-BDBF-F0FE6217CD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1AA53-CD6B-4BD2-8D1A-330A69F188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F6E3C-B9C3-47C9-99AB-3CA3830FB6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F35A2-5175-4F21-A57D-89684922D1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1CA7B-B64D-4162-824D-1106365C8D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F1221-DD2E-43B2-A16E-0FDAB13B63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1208C-BFDA-48F6-9D67-8B48F97175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FAE81-A540-47DA-83D1-DDFD74EC77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08797-274D-468B-889E-523AAAC0EE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50ECD-47EF-4979-BF5A-49FDADA95D7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5B99D9-9052-4DED-9581-00A137A3E5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FCF71-9A9B-4B8C-B305-E612F06CAB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652EF-7AF8-4C2F-B232-E656F728ACA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FD203-FB02-491A-84D8-85987E700F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A9C01-2794-41E0-B387-C2A43ED47E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7A5B6-2FFB-4177-B5B9-1F36112C3BB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1B5C44-2A42-4C22-83DB-05E825027E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68F2-B3AB-4AEF-BF70-2FBDA1D304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A4946-4E7D-4D65-963F-DFB5049E4C2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97284-E886-44D1-8726-CBC02912C0C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2388F-D1EC-4E97-96EE-588EE9997F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44D70-92F0-424A-A4F5-3E83D0C731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9D3F9-55FF-4F52-A3C3-6C2523C80B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9B745-6E0C-4C56-950C-1497D7D49D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DF5B9-7F5A-4C79-8872-F4C00EF793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ADE0-34D2-459B-8767-5251B975E0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51DD3-A240-417B-824E-A8FC1F4E8BD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88225-F4A1-4A57-880D-25410997D5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9D3F2-C323-4307-8367-C8A376C772D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66550-728D-4A30-A89D-B1AFF12E64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83FC7-0C85-4A64-86F3-2572819E44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5A8EC-62B3-461A-AC05-19B8B24C86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449F8-F800-4053-A71B-E78920B64D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BACA8-99D7-4E34-8383-A5925B8457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24B0D-B49C-4959-8A1A-F9420F92410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F0C0F-C280-4D95-BDA6-E57248383D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71D98-B2B7-4F8D-A29F-9EFA3F7206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BAD7D-683B-44ED-B3C9-D0527D930D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BDDB6-2FBC-404F-AE5E-F7E5CD0078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7E6F5-44F4-43C6-9ED9-E01D5ED0B77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84B3E-EBBD-4580-A957-450DF92B08F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C76CD-7D2C-47BB-A229-8D0FC3E059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F841E-9B83-4193-8FB7-D9020EC7C8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E8434-9743-4373-A558-DF4FA51721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49D57-FEF3-4997-A418-CF5D8753C2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4DCDFB-7949-4A78-BA47-1BCEEDE9ED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EBE09-B569-4A01-9F17-F513E6A7A4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33937-D3F3-4D5B-ABEA-70AFE18DD0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B7D3B-25EF-4CF6-8086-262B842D9E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5E755-1702-4C87-AD05-7B62CFCA8A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B928-5822-432F-B838-3AC17128B5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61721-35CB-493A-8383-73DC2858BC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6986E-7939-4AAC-B05E-4388D1AAF4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8E8BD-6A48-4F1E-BC92-3BE904DA4BA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47AC3-5D0A-4A26-B997-3C6B0B5607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315BA-ED22-432B-9AFC-DC98501B4C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D7BE6-D728-47B5-B74D-CDFEE03635E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6B33F-E0A5-4BC1-A505-D1B86103F1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79C0F-4CC4-48F5-9823-E46CDBD6FDA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21FC9-904A-4AAA-A9AD-29813107492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DB0EA-B9B4-4561-989D-E05F2CE941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46A30-42EB-4EB0-BCB8-2D47757A0E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C6B33-1AB3-4D40-8520-9110D127F5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576EE-1FA3-4E37-86B5-C60AA9B7CE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14628-FEBD-4218-BA13-8499A5012D1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9028E-0CB9-4BD0-8EEC-357B3BFE54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13CD9-F9AA-44CC-AE80-B94F436906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4BC06-A409-4935-AA4F-B62485D955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1C2BA-4224-426E-946B-94FDF46AAC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0183E-0829-4941-A57A-2C1C6B462A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00150-BF65-4173-AAC1-667535AC17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AB870-22B7-4BED-88EB-3369B5D036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6195B-134A-4C10-9CE7-EDF4026FF1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1CF9A-0311-461F-BC08-E32F4D3B05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0AD2F-4118-4A79-A6ED-C2BD911D6DA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55427-89F1-457F-B159-07176F8227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47BDA-A8E5-4998-8666-0642162E87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4EF80-FCBB-447B-9722-6CDD9FF4E7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A529C-A778-4EB3-85E1-96EFDB8980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18D7C-B1E6-4FDC-A6F0-5DAED773AA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ACA48-2E18-46F9-9C3E-9EF5A6864B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D406D-C874-482B-A997-B6715FC2E3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67E0F-174F-4D61-A033-0412B1B38E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21972-C26C-4EAC-8CBA-2D9F7C73385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7B1E2-7D19-4A57-AE2D-828001DBCB3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0E4F-BB81-4AE5-9471-8A051FD74C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5874D-F924-4910-91D3-5B780B81E7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20DF1-8855-44A2-B020-4D9D9A281D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08B40-7892-4DF2-AB1E-C33F25DC5AE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3DDDB-6A30-4EDC-BAAA-C2ED77CEBD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9A4BC-6820-4734-B5E5-10FEDA6E76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A94B1-0596-42D3-94A3-9D983B0E2B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BFBC1-77EC-46F0-93D9-465AF51185B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09973-2E28-4C9E-B543-7A4729B11E9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BF51C-2D5F-48A3-8B20-189D5027673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3AE5A-E39D-4AB4-984B-478D86A604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DE803-B3EF-4F8C-A529-035D8C4315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49ADE-B9CB-4188-804D-95B7926F500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9E69F-ABBC-4F8D-9BC7-CFF933918F3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C7FF0-DFC6-4665-8FA8-8C2D847FD6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0D666-07BA-4679-8153-C309A77BE1C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5AD57-BE91-4708-A5A7-C4E898CCC1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A8F49-0EFE-493D-9603-16DCF4F935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ED3B8-2EDC-4A57-85DE-9D0786B9E1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8AB63-6427-4A0A-B6B7-A04405EC26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EE61D-FDB6-442A-A22B-4260CC07F6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EF0BE-1986-4F82-91EB-7AA70454EA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57052-4D2C-4088-9F27-615CE1EA80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2DF71-6FF9-4AD6-973C-2069C83AAC8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AC443-1C87-4A7B-A94D-0F44296528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BD12C-35A2-4C4A-A3FF-1F292CFF31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8B9F6-9238-4FAF-97D2-EA5B9C0F77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217F0-A3B6-4645-A61E-8A34131971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F951C-7397-4C3A-BFF0-09A35ACF1F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54208-3C09-48C9-8123-E569676274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FAB91-06E0-4E5F-AE57-5CE9C1A393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BF468-7F9B-45EC-9B5F-826BB6D01F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692DC-180B-48B5-B9D4-8846A370B6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F289C-F4C1-43AC-83FF-7190D40D1B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D7CA1-7985-4ADF-A5F5-0B8C3490CD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71D19-2D08-4372-B1AD-E7DF38A4A62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F2CF6-45EE-4563-AD31-56261BF665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26F13-9B97-4005-8589-6BA775781A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85D5E-0203-4E27-9755-D7C7ED33B7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60A98-9B8C-490D-8372-55916161C2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A95D7-6069-4E1E-8BF1-8188651CA87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543A7-7A48-4CB2-A8D2-CD8A8908CD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28164-07DF-4270-814F-9B7CC6287B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EDE59-535B-4BC2-B7BC-469B41CC22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D8F68-D894-4750-894F-CDD147E716D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3F1A1-CEF8-4DA7-884F-3F86519881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4021D-8BE4-4991-8088-514FA716F5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CEEAC-8849-4DEB-90D3-E989A8060B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67FD1-9128-489C-9597-B7DF4C1DA36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B68F6-2100-4AEA-9F42-C5D0BCC597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8B4AB-DBC1-431C-ADE5-6CDA7F8165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DE136-3117-4D86-B213-4E8B249C3D8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79B70-BEB8-4F9C-949B-F797279F407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CF498-CCCD-430A-ABD3-5903D304BF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2A785-AB47-4D42-841A-6943D8A068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2ADA3-01D4-4F0F-A611-464306035F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E383A-0F2B-4455-AB5E-14EC6DC93C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89BFB-48E2-42AB-9F4A-D500917A7A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B0361-75E3-41A5-82CE-BF49BB68EA3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657C0-03EB-4111-B118-9E34449E63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C8BC22-241C-496B-972B-8311480E1E9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0A1B6-39C5-4F36-9F7F-098367C3CE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7231D-BBC1-442A-9683-678D335B6E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7CDC8-88E3-4033-B656-A6AD189368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176CC-31E2-4755-8B7A-CBCAEF6B53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B15E2-B711-48FA-BF86-E730540A37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19020-29F7-4D3A-822C-E2C24CED51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80C27-4E31-473F-BEBE-3DDEB5C9D50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43CC8A-B61C-40F1-8B19-B183AB0462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D9D5C-FD0B-4895-9844-4BF7991D3F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D3AA3-20C1-47CB-885E-51B8A319FC7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08117-C2B9-4377-BC45-FF564DD770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27BD3-9601-4D20-8B8B-8B41F4FE8D6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BD7A6-DF57-4AAC-8F90-6803F34770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70F5-92D8-44D8-9567-FFC7D566D5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A17629-CB6B-4875-BB29-94DA5BDADF3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D05AF-434F-45C8-AE02-F54AD12D76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E427C-AC49-43D7-B5A7-D2852014BCF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12FC5-FE99-44D5-90A4-385035AA3C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A90AF-6707-4694-9E58-2E97BDEFFBA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5BDF4-29C0-4E4B-B940-C3289B0D80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41770-0F96-44DC-AD0C-1684D3A0FF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45D33-A721-43F2-BD2D-855A91C83C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F3BF-BC9A-4F55-B519-E39B4E78A15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BA893-F306-45D7-AC5D-749A1512328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4C0C1-D887-4BCF-A903-9758566CD4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780FF-FEFA-4D3E-AA36-10C1A7B1FE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74BF3-1DC9-409F-9134-1B1FEE4F57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4D7B0-ED9A-457F-BB28-CB22D71B67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A4CB3-E56A-46D7-8976-811CE91019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66F64-906E-45BC-9013-5B276B9AAA1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B7E0-D2B0-4C5B-A60F-0E655B4F2F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D3572-F14A-4627-84DE-164AC9AB58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7393C-195B-45C3-9F47-69F6EC6024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71CE5-5C22-4B1B-8E70-B780A2930B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94234-76C2-4868-A76C-141D0CEE5B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BD1B1-8972-43B5-AAE8-32869FAD69F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0A144-438F-4DBC-AA5F-F82314DF28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BEE9D-5413-4D68-B1C0-B7BC12DAD03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4CEAE-BAD8-46AF-999E-121A43CB9E3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E651E-3AE8-49AC-9930-932B567EF9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EB370-1399-445F-8770-0588B01AF3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C8E13-510E-4A53-9DCC-748C69BBEC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5F9A9-CFAF-4DD8-A601-FACA01B172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8022C-485F-48DB-8F3B-FBECBC9E5E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613FA-4D0A-4148-BF32-6E62652E4F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CEC40-8B73-45B1-A572-1AD2A8C0FD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7E6C9-E8BA-4077-ABBD-78408589689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E678E-09F9-40D9-A7F5-5CABF7DB46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C49E1-DC28-492C-B185-16B860922F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719A6-C30B-40BC-B84C-08EBDEBE2D2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D09F4-D1C2-4F00-8262-16A42DB17A8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1C258-C7E9-406A-A139-20F2DE8AD4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FFF84-CC85-4592-BBB5-DB90D58496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FEE0C-2CD1-43BB-8EAF-A21D5CBB47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30740-71FF-44AA-8A70-3AC6998437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69CF1-48E1-4293-A1F5-7F04BDF4C69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9595B-C0B9-4500-91D7-9A87C3DA81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08922-EA3D-4DA6-80AB-9F968C8561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1E767-D48C-4ED9-8ED3-F7CD327B6F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D0E95-BFE5-49CE-86A1-D76E6BC44D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4D865-6109-4CB3-BE11-7B71191C209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3505-975E-448F-9751-AA82DCF09F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64F23-D202-46CD-ADD6-62E17C57C1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36E05-230E-4A46-9874-DE8D365AB6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86893-45C2-45BD-8E0C-F3957768AD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BE1A1-9F1E-4B99-9818-D1CF7B41D0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40279-17A3-42F5-8676-E016AB804B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2EFA4-25D6-479C-8CC2-FF0FA2A8491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D8798-322E-450F-913D-4349797A4C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EB894-C093-4538-AF92-C0E9F17B2D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3A00F-E9AA-487C-ACD7-1BFC8D1FEC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AED67-8811-4182-9AAD-499507B368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0FFF2C-907E-42D1-80FD-26118F9FB2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839CF-2B06-481B-BA4E-A08DF64283E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77C65-0671-4FD1-8FA2-EF2E95142F9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D9FF7-ADA5-43B7-AF1E-7FD1813882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7DE9A-787C-400D-857C-C3C9F5D3DE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B0FC7-B61E-4BD8-9CE3-756D87BA54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7842C-4BD6-4FBF-AC79-81EDF56695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D478A-E9CE-4077-9B6B-FFA37B8604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E2545-86C6-4BED-A746-CBCD27CBC4A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0BAED-3134-41D9-8D31-D221274E81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C86F8-D494-4CA2-ADE6-BB0759B9CA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B2DF-A8B0-4147-A63D-E2C48B66A0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8B436-2E30-46FD-87B2-2CBF899F66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419B6-7E01-4B5F-B728-D1DA8011E8E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598C2-D851-4A8A-82AF-F0647EA97E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B9232-CA94-4993-AB0F-9E02D55C172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9104E-1E60-485D-AB7C-707F7BE531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FBDE1-25C7-4AFC-9208-02BCD823E2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B0F31-08AD-4C32-BE47-6456DC3DC4B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E84C6-8B29-4011-98EC-6A66C4EC27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2A490-1518-47F6-BFB9-7B8E3A234B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BC87-AF95-4994-B1FA-A64FEA0DF9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4FD5E-D9A9-4F86-9AB1-A2163CD3BE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4169E-CC42-4CF8-BD2E-397BF2EDED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F8D179-8B30-44A8-BD8B-218D94365F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58E0D-C96C-4660-AA80-03B3E81829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B08E0-8FD0-48D4-ABDD-F403BA5F04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0EF74-30EE-44BC-9A71-6A1E4E058B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8024A-C7B7-43D8-9FEF-E63166DA6C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9F2F2-388C-4CB7-9C45-AE103AB0FA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D0B5D-9BBD-4464-9B94-33F3E30F45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27A24-8019-4191-9114-4D4ADD62EF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D714A-F0CA-4AB7-9DBC-551679EF00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2D10F-E22E-437B-8FE7-B1D8D84CFA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CE37F-AE52-4C17-A588-D32D236C76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FFACA-F9A6-4319-ACD7-A86C91D30CF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15B7B-B146-4B12-83A5-6E96634DE06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1F188-D549-4363-A046-8F01CBAE30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913B2-F177-4C93-984F-C0D5FAE7CA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C89A3-FB3E-407B-89C9-D5A273526F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3884C-8583-4561-AF2C-20BD41CB19F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A394B-1DC2-4D07-A1B2-BFCA1A753AB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80BA5-5ECE-457D-9067-57ED3006B1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925CC-BB9F-4EFE-BB3E-94A2550F9B3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0C757-481D-409A-ACBB-696DEAC982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BA893-8897-4B9C-A5C9-06805BD039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2E043-0D5B-4830-BA79-C74356648D9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E3A72-BCED-4616-9024-837CC4F6C5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61183-663C-4294-B9E5-8027D9E7D9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5D0EB-5F89-4AE7-A198-61557F0737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C209-9E8E-4DA1-BC0B-820CC087DE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733F-6FA2-4676-8D38-555C787123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B7477-BDAF-4C93-B3C3-1D65AB2DBF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B3CA1-85F1-445D-9F76-44D4866D5BF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A9A9D-26E8-4BD0-9D1C-FB394CC3BF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706D5-1C4D-4B4B-ADBB-1DCD4E1ADA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DBF9C-638C-4A80-A9CE-C0C5C10712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8D2C3-C3D3-4C4E-97DE-29DC1FDCB79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99CD9-C0F1-49B3-8B43-853F210C4B7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87F1E-78D3-4FDE-96AD-B8E5649D07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56703-1DA4-467B-ADB2-E0081A6FD1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77570-5126-41C3-8069-521A2AD6709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F6BF3-0208-4D80-87BE-3F085A20D3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BFF5B-D719-4F48-A4E6-84447F72AB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B8F25-BC5D-43F5-BA9E-C5A1A9DDDE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E3B01-2D5B-48BD-960E-9D2E7696CAC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BE46C-A43C-4496-BCD1-8CBE03ADCB2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192902-2D0D-41EB-9C1F-9E0AEF656A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5CEB3-006E-4DF6-BDD2-EA3DB6C9A58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84741-1895-46E8-8588-43817393B3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A87DC-7855-499B-AE02-4D43885B511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B4D1F-B8D8-4067-8075-64B28672575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8B642-68D9-44F1-B716-6799367703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B176C-25F9-4846-8C75-59B2DA7139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AB4F2-E40A-46B9-B364-0CB899B4AD7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AD432-825A-46D0-9AFF-232F1FFE8E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E1BA4-6A9B-4FE6-8E8D-48CFEA13A4A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F1444-C37A-40B0-9C59-ADC93736B7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0328F-0DF3-4163-A863-779C8BBC19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08F9F-0A2C-40CB-93A5-DE873DDDE7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DE07C-1A7E-4600-B200-4283C9064A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B8B62-881D-42AB-9B2A-475E5A2D772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6C7F5-76C0-4AD3-9254-D8694CA79C1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F86F0-7A72-4F73-A1BF-F51D8F0A3EF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327DD-3DE0-4E3B-9A02-5DB8CCE5CCE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C6ED3-9281-4949-8D63-7EB9531045E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7F864-7FCF-46F6-A556-0CD36CA1529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C80FE-7A5E-4123-B071-CF445458E4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8BDA3-CD02-4D2E-89CB-9A506099809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18588-C072-4BAF-8667-0A30D723184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B73CE-36B5-4D83-BD19-6FD000148F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C9162-AD0B-48EA-AC7C-A7234B990F0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2D7EA-C46B-4E71-A2C3-5684B6E57E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3DA38-05C0-43B0-B0DF-8548F9D5F1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49413-7B80-46E9-9485-101EA286F6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EC863-0D4A-4778-86D5-7522DAFC00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B04E1-0376-4D75-9F49-6C2931E10C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77ABC-F0A3-48BB-AD6E-37BD78C90A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B81DD-6FED-48E8-AF28-EE9D50ECCD6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39B3B-FCE7-4498-AAF7-F3D160FA55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5B553-3307-4461-916D-F49E954893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604F-ECFE-49BD-94FE-A66D1184A8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53C9E-2D68-4E78-BABE-D2068772982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46503-6F01-44B9-83D3-493C71D764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ECD01-0287-40AE-AD37-9D47947B7C9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582F1-D3A9-4F8D-9B87-3469499C57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A3910-EC5E-4A67-B963-7A8049909D2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E93B8-6E11-439E-AD56-0431ECEEC6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4A23F-0213-4D92-AE73-7B4697B001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70120-8648-4CC7-877B-607558B5C7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0261-F556-485E-9647-5555B83662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D7A04-2D1E-4C5D-9A48-CEA6512C2EB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A08BE-015F-445D-92FC-56160ED64C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F2B50-14F1-4B9C-85CE-378E4058FB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F1B24-29BD-4D5F-9253-796137174DE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DA5A6-2EBF-463E-AD17-C02A51EEC4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80557-FA9C-40C9-B352-817D79E88D4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BCC37-4C99-4D79-97F7-FFACA63965B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EA2DE-49B9-40EF-A884-82C8F70D453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590B5-7E60-4EC0-B7D6-ADF49AEEA1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3C169-AE64-48EF-80A9-0A87BBEEE5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5982D-59C9-49D9-801F-E923C0C85A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6F889-9F36-49EA-B26F-D724832B19B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D795D-3FEC-4A9B-BBC2-1C4FAFBC00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84658-EAA2-48C1-B4DA-56906ADC28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44C15-407C-4391-96B9-551516E06F4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2D91D-F5A1-4947-AB1A-947FAD513A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C1EC4-39D0-43DB-B76B-DCB381D257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F63EC-E894-4969-8BE2-FB818226119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43B03-6AC1-4A65-864B-68A0F615E40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D0B4B-0194-449E-946B-240DAB2C85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9B897-2B3B-44A3-9C03-A90EF355ED5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FDB49-4B13-4A5C-B265-06E0AA8F01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5FB9E-5139-4391-8FFD-DFD87E9E64F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52465-1765-4F36-A9B9-85C7C1724E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37B26-FCA2-4E3E-A997-A5F93A87084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95078-9007-47F0-A28F-E4D38DED1C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E868E-A0D9-43C1-84F9-6688CD22D92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563C1-478D-4D65-BC1E-5289754535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9F54ED-150E-49DC-8338-D779308C68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2ECB2-8E1D-4F36-8D8C-116CC1FA20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9EA4D-CA08-4284-8CF2-26E6AEB899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B8F2C-E0D1-41DD-B926-BBA8414C9EF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05F52-BCFA-48BE-91DE-CD01A96183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CDF01-153B-4FA8-87A5-D669CFEF48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1EE82-9C60-4FB5-BDAC-B19C674C49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15AA0-A05B-4AAF-879C-EF28179772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0E276-3F9A-4B85-9AD3-8A15A5C6626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84E9A-C0D8-4B8E-B6F0-DB37476F8D0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5C3A3-98E9-4D34-8474-B2680E794E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20B44-10C5-4F3B-84D8-CEB6421F6B4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47576-C13D-43B1-8897-988FD26F48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1811E-6FAC-4D95-927F-8F72CA3D06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1CF1F-6D07-4F1A-8AD4-D52EB60187E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689DC-2521-4B3F-8892-417ACA5777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1BD0C-E025-4B7E-BCE3-FF6F16547D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BB230-9D88-40A3-8F50-A7F0A574FFB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7ACC86-9DA7-4F99-BC72-B046C46DB0D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D0B66-430D-4E17-AF79-3A279FE5B71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3B233-B011-4A4F-A7B8-5C6ED8921A8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467B5-D9F1-479F-B21E-4E9DC9AEDA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23E0E-E761-4D24-B299-9B36C66BC54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EF28A-E1E5-401F-80B2-12FDDA87256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BA1B8-F30B-4E58-B855-D621D77758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E3EAF-BEB1-4D62-8366-5901015FCC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B1E6A-CDED-4607-BA1F-4AB77E71FDC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88BD0-B5F8-423F-A431-61E69F44B4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A65DB-1190-477C-9C66-D9DFAB951E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692D6-78A1-4A5F-A63A-EC93CCF509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D52CD-7A5B-4C39-B524-75BA45CF66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584B-C29D-47B6-A801-626CA7B395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B9E29-8917-4CB4-AA26-8C0AD88FEA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D0BC5-8D8B-47EC-822B-1DCC0155D0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A22FBB-78BB-4020-9B33-A1359FB2AC4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F387D-BAF1-4091-A2D7-4B81BDDC4E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5E540-142C-41B5-9DF3-48AD4E29C3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0B1D9-490C-409A-8E3C-D44F6F0EF9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8A458-C188-4B89-9FA3-9142E8467F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B37D4-AAF7-4152-B1D3-C440C64193B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6D194-158E-4CAA-A071-EC2DAB2D22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F7DA2-3592-4516-8640-1F803BECFF8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74668-C61F-4610-8F10-2DE5A40AC1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13E3-E9D6-420A-B941-A21E48EC438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3A443-9684-4224-A6E7-CB99557D92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F7443-929F-4340-A1C3-C2C4B474CD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4A8F8-D555-44A6-9675-528F430043C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8B3FA-363C-41BE-B875-EA4C70A55B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C02EB-DA63-4364-966F-C45B539973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C9071-F9AD-46FC-871D-D819550C43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D3439-6C62-4D60-8CAC-42AF2EBBB45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B2A8E-A8FC-4737-AC1E-D83DD181AA0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70FC3-80C2-48C4-8852-50817DA60F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7DCAA-458B-4487-B3AD-03C55D36FC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AB67-F9BC-4DB4-89D9-E79DDADEC5D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35674-E6DF-4BFB-A552-A0E8C6DEB42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3663-F196-4808-ACB8-B0E6C9B819F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00751-65FB-46CE-8CE0-817A2EF747B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57497-A2A2-4C0C-B903-A2AF695FB5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8CE9-E9ED-4A6C-A899-B599CAFB4A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D596C-C912-4A4D-AA80-B36BE78604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BF88C-52F6-4B6E-8E07-DB3AE690EE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BFE7E-BB7F-42B4-A429-620EBBAB07B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4A108-22FE-45E1-81DB-76F8F848BF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D546F-102E-49A9-8562-9684436ACC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F4804-C569-4504-B50D-CAA7C9002EC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3DF69-30F8-4288-B457-65339482F0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6E759-AA40-4188-AE76-80C6337BDE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15AE7-347D-41D0-9ACC-7237A25C922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31D0D-42DE-41AA-BEB5-309A91BA493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C2F06-3913-49A6-89E4-6D438814E1F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A19D9-D39C-4720-9664-96F59D1DE31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41214-AF5F-4A5E-BE26-A025F5E295B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D0377-F5E0-4F36-BC2D-273D4F8CBF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34D43-C559-4560-80E3-DCF5E48C177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1ABAF-856E-4937-8C20-56F139196D0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BB20B-CF9B-4977-AC3A-DBD54EF612A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734B7-4445-47EC-8E02-50117F96C4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71D86-DA58-4E13-AD98-54B3DE397B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B187F-F6E9-4F4E-AD77-973CF729D82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52EFB-A926-46C3-9941-C3D73CF844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0E67-08C7-4305-83BE-25E1EABC70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D5A09-EB21-44BB-933E-E576110FA6C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54C41-890E-44D7-B8E3-31CDB647515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E2826-0702-4668-B44C-E70A7FCDBE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6F26F-82DA-420B-B4BB-DEA543AD15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F516B-B3BF-43A9-8475-D93B369BBC8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B0B2E-A6FC-4AD7-93CE-FA37CD76CBE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E5EB4-536C-42E6-A3C3-6E561467DB5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7F478-1938-452A-80AD-2DE9D2B0AAD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39C2D-0458-4EC8-AC30-EF3FBDBA8EC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CC1F6-0171-480C-B4A1-690CB87FDE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7D50A-E73E-4B6F-9A96-111939ACB4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2DFBF-7AF4-4886-B1A1-BF853E6907D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739C6-032F-4E00-9D39-D19A49A55EC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7BD424-2DF5-4AF2-8999-3EB6FEC8C8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AB69D-68C9-4830-9C68-DF830F0FBA3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D0E753-2080-4FE9-A275-F6AB7A6A35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E0BBC-E571-4F90-86B1-9A3C5FDE07A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EBE27-B512-4D95-B6C1-850127A1C6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F1D4C-6536-41E1-9136-81A6C03CC8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4F029-470F-44DA-A585-77A15FC2608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7C21B-B8F5-4A3A-80DA-2ED4DBCA7B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DB201-F628-43B4-8D9A-801FAE7331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9FE906-CECC-4A57-BC04-49EC405A92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68BB-723E-4D34-8A35-C48FB05EE9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AC5D9-ADEC-4E91-893E-E24405A960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4D4CF-2528-4A19-9E9C-3F9A3AD6071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7C28D-24BF-4AA9-A707-41A5BCF4FF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5A7B-6F79-4703-8152-2FCBE9B8501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D1D14-75EE-4D3F-9DF4-0AD9DD590A3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62057-3248-45C1-AC02-3CC8A0FDF9D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D4F3A-3586-4C14-B33E-75DF413FDE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4B46E-E9BC-4167-B312-F2703C3B73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E96B-8DA8-4D6F-AFA2-5D07CF8809C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9B973-B315-40EB-AC08-44B07448ACA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2E1F-2359-439C-B0E5-3E0F554B235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DD8D2-D9BF-4AD4-9C43-0A80F25504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97D3E-4B8A-4B47-8142-CC2C95D6A10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CAB46-9A74-46AE-9150-A668970D826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27D75-11D0-46A9-8749-A7D1DB5F9A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0415F-924F-4D9F-956C-5053705E886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88138-D532-4F5A-B518-26761FC9249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47DED-1167-4E5B-B981-4162826CDF4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4C0F9-6D68-4CFF-8491-CC2E2764616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10B6E-1A5F-4652-8158-2D1530C4B77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6D7EC-1655-4ACE-BEC2-3447E3DDA52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03D05-18EB-49B3-ADD7-C97DF991D94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D9DE9-91DB-4DAC-AB64-1511D9621F6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D7A1E-0423-43AF-A909-60A509C60D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E2560-4537-4A5C-8559-ABA7CE2B26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1E3DF-535F-43D2-A5B5-BBF60D709D2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C882C-F605-41C9-9F69-AEA3E5EF417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C65B9-1A9B-4471-B518-9BBEA70EC6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1E24F-24FD-4195-AECE-39F1ADA2DB0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75EB7-C0FA-4BAF-B2C4-58496716C7E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7C2BD-2B8C-4F19-B279-CEF244C02A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8C192-860F-4E7E-B7BC-D4F3B250C4E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30E7F-E941-4D9A-A057-AF6CCB5F098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21F4B-75B2-4276-A203-45722C24B3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DEA2BD-C8B3-49EC-A8EF-12018F0D33C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1CDD-EDA2-4188-9FD3-157D33730BA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056EF-E567-4234-A9E9-E2BAF59CDD6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76314-201A-4DBA-9075-54D020AF3DF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2393C2-A92E-4965-B67C-A0FAB5EE64D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8B8EA-7246-40C0-BA56-FBB435D927B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BCD80-664A-48AB-8995-F98F5852383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9AA08-261B-4434-A3A6-EAA76F37F6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C0C04-FFCF-4E85-B672-5D299316ADA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67366-80AE-4B49-8DDC-6C74F41EF70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21892-075B-448F-9BF4-5DEBFA4B988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960FF-BE09-4EE6-8CBF-DF0610C13F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AC5CA-7DFE-4F92-9309-F56FB26E9D4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7D076-493A-43E3-8146-5CD92CC2A87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D3BBE-00A7-42A0-96B2-7DB4956CBE3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077AA-7F27-4BC7-A19E-45608F18BB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D453C-4C9D-4A4F-99CF-217F38BEFEB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1B588-26EC-4831-B58B-664A9486AB1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5E405-E51B-46AE-BA6B-DF1DFF1C06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BD5AA-ECA0-40F3-B37D-894827FE2C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6EDF5-D8F9-454D-BF86-B228A7F3288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89F5D-7493-447E-A83E-CBF1934AD07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1CF78-B8D5-4FA4-B19A-41D95D667F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A6EE0-6709-4541-BF76-4A6618ED346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7872E-7FE4-40F4-94F7-B0B4512CE5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90A579-4BA7-4BDE-899C-C277E889A6E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79A58-DFB8-4CE2-9BDD-22A08403857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86904-582D-4E21-BA17-489CBB66167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89DF8-C468-4DA6-A913-BFC0A80C510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AFD0E-74F0-498D-8925-31E11E73EE0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8C0205-5D6D-420A-82F8-4495452E581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4E95E-0B14-42E3-B2C2-06F3BAB787B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B9454-4118-4388-8B91-05B7BFDA06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D24CF-3409-421B-9A02-EF3953C8C79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7DA88-2E70-428D-8000-A99BECAED1B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05BD1-F573-4459-9F35-9953844DE2A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BFA16-AB93-4010-B718-ED3F3CD133D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48F89-C803-4D83-8CD3-9D6E43CA595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2F980-301D-4DB6-8D94-361CB00F7E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C7B1C-61F1-47AB-9436-A0A7417B83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0CCDC-E25E-44F1-8A64-6ED4BF715E5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294F4-FDA7-4A55-A561-6DC0793BB5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FB155-F88A-4009-8B3B-D4272C787D4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B9E9D-CE26-404E-984F-BCCC205B1A4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A684A-703C-4BB3-9E4C-BB51504EB1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6B15F-D5B7-4CB9-9E18-1134017E676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258A9-F597-4E68-8077-5FC5B4D3D0C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48D9C-1A55-435A-803E-450AF37466F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DB96B-AD45-4EFB-929C-6CB1735526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1E09A-DD34-479E-9B14-4B544FB3B93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09656-9638-46CE-93C9-490FFE42221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E38E-9E32-4CE3-83D8-29E56A57D51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DC87A-AFD7-4108-966E-F64CEC4C1CD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75CFF-4520-456B-A981-E7DD623DD5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EC9F0-3593-498F-A644-ED66C25D23E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27F0B-07D0-47F2-A7A9-1ABAE60DBF5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A2278-9913-4894-9B9B-DF7EEC3C97D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9B4A3-2E42-4919-9C72-F03DFA3874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BF569-9FFD-4528-8650-9A502DCF2F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C90C-93B4-43F1-AFB9-AC0745C8017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7007C-220D-4F12-9249-B1AFF31AFAA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4513D-2679-40D3-A72B-99EFAF44332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32319-962F-4E61-8A4C-38F5DCA3E1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A7A39-0719-4C0F-AC0F-69437BE722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D7A01-E129-4A58-9FCF-68189AD92EC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C9AB8-48FD-47BA-AD76-00C51780CF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B262E-B49B-4F7B-9A68-99567B6F292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86BCB-52EC-49F2-8B61-BE1E22579E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A1391-565F-40E1-B6D9-361C6482329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466C6-8EFB-4067-A68C-8F5606C5D13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CF34D-9FD3-4E6D-9523-18DBA02AE81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4F68B-ACD7-4F82-9BF8-4E6732D1764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F66FC-10AD-4145-BF5A-845EA6E5214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AECA7-2CAC-4702-8DDA-4582A84AD80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6A4E0-568F-4821-870E-390956E1780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56519-1151-4A3E-8F5E-5146D0AD838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9879F-2981-47E5-92CB-105068B2376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7F1B6-2233-46B2-8086-398C3E5E12F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3A244-D19E-4D5B-8C30-B178EA8E78F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A3CD5-391E-4907-B7C1-13635CE18D7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FB53D-EC65-42FE-8C1E-DD61383160A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F32DD-7E4D-4ED7-83A3-2DE78760A88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26C40-56FD-4D62-952D-46F4A5BAE663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78A5F-5ADE-4CEC-B2E0-1D4B72C9FAC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EEE06-544A-4029-AF6B-36048A2FFA8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79A85-D1FA-4792-ABCC-910C61548B4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2C28A7-58B2-4D69-A9EB-A829F3C4026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92604-598B-476E-8C6C-9F5E63CD849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F12A2-0A75-450E-8083-A8CCE13DC4A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AF668-09CD-4350-9BF7-289853236C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DCCC8-8498-48B3-A9EE-53EB573843E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B1851-FA13-4064-A7CA-A260F1DD44F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68A83-A819-4900-8EF4-637513B04CD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5E771-3874-4FC5-BE98-3CCB9010EDA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67FF9-0BE5-4E85-B151-928518B10BBB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E2BF5-C757-4472-A8D5-AA8C42B98D3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F43DEF-9971-4D5A-BE17-3CB0B7745EB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21380-6AFA-42B9-AB5A-9D1CC545D4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473F4-43CB-4156-BA64-789B7F3A073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F2A071-A8A0-4787-BF5A-25B7C9F40EBA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8BF48-3A40-43ED-BBA2-8630F348B5CD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4008-E3F7-4CC7-874B-99E4C357112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FC52C-C3CA-4448-8626-68C5BACD18D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FFEA4-E05B-477D-8540-9ABE540627C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B9A46D-B34F-43EC-8669-08E2440BB8E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6B5CD-FE85-41F7-82CE-03A87E13950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ACD8A-2E42-44E3-80CD-D24469C7962F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33A5B-76E8-4AAF-83DE-4DE318227B9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D3C6D-E7C7-4B65-8B7A-48368163BCE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BDCCC-A76D-48A4-AD13-845A188F17E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76EC6-423C-4CE4-AA80-EF2616F8B6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C9795-854E-4F0D-9C73-4E35304B6EB8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F3AE5-26F9-486A-9A9C-0C86D382B1D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529A3-F89E-470C-A9AA-C6780270A1F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DD33D-7D29-4ED3-AC0E-903DA387575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A8E4A-0E57-4804-B071-4A2E04CE3F6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6012A-BEF6-4A9E-A0DD-5962DFD3DCB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5BCBF-39F1-4A31-909D-EF16B441E25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1EB91-32FE-4101-9BD3-28F4CA7E6A0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43594-BD87-4D8A-AA2F-D84D3B8DB612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B4DE8E-5959-4A57-BB0D-A63957ADA85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20906-FD00-44E4-97B0-214338A0D92C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F8395-2BA1-4BB8-BF17-29FF576B4FF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AC100-9751-4DDF-93F3-C8BD9151B299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3A0D1-6087-4CD2-9359-C6824D8AD66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6E512-2295-44C9-8460-3D582FC6AB3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BA62C-50A9-48AF-9CA1-45E69A5D6447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21DA3-80E6-4B10-8374-ACF40F4CB174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A64ED-24F0-4E8C-A660-D5F84ABE054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B0E09-F254-403D-B1FB-D0C9EF73F801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5759F-A423-43B1-8EAA-89BF2A694B8E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26CD0-B765-4833-B3A1-2D6C176F5ED0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E722A-C5A6-445B-AC92-779F6705C326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DDC5E-AA57-471D-A6D0-F9EDE8DDDE75}"/>
            </a:ext>
          </a:extLst>
        </xdr:cNvPr>
        <xdr:cNvSpPr>
          <a:spLocks noChangeAspect="1" noChangeArrowheads="1"/>
        </xdr:cNvSpPr>
      </xdr:nvSpPr>
      <xdr:spPr>
        <a:xfrm>
          <a:off x="4286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104775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2C320CD5-6A83-4AD2-A8D2-E78303580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485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C0EB-655A-42C9-A286-73D217C5760C}">
  <sheetPr>
    <tabColor rgb="FFFFFF00"/>
  </sheetPr>
  <dimension ref="A1:H283"/>
  <sheetViews>
    <sheetView tabSelected="1" workbookViewId="0">
      <selection activeCell="D1" sqref="D1:H7"/>
    </sheetView>
  </sheetViews>
  <sheetFormatPr baseColWidth="10" defaultColWidth="12.85546875" defaultRowHeight="15"/>
  <cols>
    <col min="1" max="1" width="6.140625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27.7109375" bestFit="1" customWidth="1"/>
    <col min="8" max="8" width="17.85546875" style="1" customWidth="1"/>
  </cols>
  <sheetData>
    <row r="1" spans="1:8" s="2" customFormat="1">
      <c r="A1" s="25"/>
      <c r="B1" s="25"/>
      <c r="C1" s="25"/>
      <c r="D1" s="23" t="s">
        <v>433</v>
      </c>
      <c r="E1" s="23"/>
      <c r="F1" s="23"/>
      <c r="G1" s="23"/>
      <c r="H1" s="23"/>
    </row>
    <row r="2" spans="1:8" s="2" customFormat="1" ht="24" customHeight="1">
      <c r="A2" s="25"/>
      <c r="B2" s="25"/>
      <c r="C2" s="25"/>
      <c r="D2" s="23"/>
      <c r="E2" s="23"/>
      <c r="F2" s="23"/>
      <c r="G2" s="23"/>
      <c r="H2" s="23"/>
    </row>
    <row r="3" spans="1:8" s="2" customFormat="1" ht="26.25" customHeight="1">
      <c r="A3" s="25"/>
      <c r="B3" s="25"/>
      <c r="C3" s="25"/>
      <c r="D3" s="23"/>
      <c r="E3" s="23"/>
      <c r="F3" s="23"/>
      <c r="G3" s="23"/>
      <c r="H3" s="23"/>
    </row>
    <row r="4" spans="1:8" s="2" customFormat="1" ht="27" customHeight="1">
      <c r="A4" s="25"/>
      <c r="B4" s="25"/>
      <c r="C4" s="25"/>
      <c r="D4" s="23"/>
      <c r="E4" s="23"/>
      <c r="F4" s="23"/>
      <c r="G4" s="23"/>
      <c r="H4" s="23"/>
    </row>
    <row r="5" spans="1:8" s="2" customFormat="1" ht="25.5" customHeight="1">
      <c r="A5" s="25"/>
      <c r="B5" s="25"/>
      <c r="C5" s="25"/>
      <c r="D5" s="23"/>
      <c r="E5" s="23"/>
      <c r="F5" s="23"/>
      <c r="G5" s="23"/>
      <c r="H5" s="23"/>
    </row>
    <row r="6" spans="1:8" s="2" customFormat="1" ht="26.25" customHeight="1">
      <c r="A6" s="25"/>
      <c r="B6" s="25"/>
      <c r="C6" s="25"/>
      <c r="D6" s="23"/>
      <c r="E6" s="23"/>
      <c r="F6" s="23"/>
      <c r="G6" s="23"/>
      <c r="H6" s="23"/>
    </row>
    <row r="7" spans="1:8" s="2" customFormat="1" ht="15" customHeight="1">
      <c r="A7" s="26"/>
      <c r="B7" s="26"/>
      <c r="C7" s="26"/>
      <c r="D7" s="24"/>
      <c r="E7" s="24"/>
      <c r="F7" s="24"/>
      <c r="G7" s="24"/>
      <c r="H7" s="24"/>
    </row>
    <row r="8" spans="1:8" s="7" customFormat="1" ht="37.5" customHeight="1">
      <c r="A8" s="18" t="s">
        <v>430</v>
      </c>
      <c r="B8" s="18" t="s">
        <v>0</v>
      </c>
      <c r="C8" s="18" t="s">
        <v>1</v>
      </c>
      <c r="D8" s="18" t="s">
        <v>429</v>
      </c>
      <c r="E8" s="18" t="s">
        <v>428</v>
      </c>
      <c r="F8" s="18" t="s">
        <v>427</v>
      </c>
      <c r="G8" s="18" t="s">
        <v>2</v>
      </c>
      <c r="H8" s="20" t="s">
        <v>432</v>
      </c>
    </row>
    <row r="9" spans="1:8" s="2" customFormat="1" ht="38.25" customHeight="1">
      <c r="A9" s="9">
        <v>1</v>
      </c>
      <c r="B9" s="9" t="s">
        <v>6</v>
      </c>
      <c r="C9" s="9" t="s">
        <v>426</v>
      </c>
      <c r="D9" s="8" t="s">
        <v>99</v>
      </c>
      <c r="E9" s="10">
        <v>13000</v>
      </c>
      <c r="F9" s="11" t="s">
        <v>61</v>
      </c>
      <c r="G9" s="17" t="s">
        <v>324</v>
      </c>
      <c r="H9" s="21"/>
    </row>
    <row r="10" spans="1:8" s="2" customFormat="1" ht="38.25" customHeight="1">
      <c r="A10" s="9">
        <f t="shared" ref="A10:A73" si="0">A9+1</f>
        <v>2</v>
      </c>
      <c r="B10" s="9" t="s">
        <v>6</v>
      </c>
      <c r="C10" s="9" t="s">
        <v>425</v>
      </c>
      <c r="D10" s="8" t="s">
        <v>424</v>
      </c>
      <c r="E10" s="10">
        <v>26400</v>
      </c>
      <c r="F10" s="11" t="s">
        <v>423</v>
      </c>
      <c r="G10" s="17" t="s">
        <v>324</v>
      </c>
      <c r="H10" s="21"/>
    </row>
    <row r="11" spans="1:8" s="2" customFormat="1" ht="38.25" customHeight="1">
      <c r="A11" s="9">
        <f t="shared" si="0"/>
        <v>3</v>
      </c>
      <c r="B11" s="9" t="s">
        <v>6</v>
      </c>
      <c r="C11" s="9" t="s">
        <v>422</v>
      </c>
      <c r="D11" s="8" t="s">
        <v>273</v>
      </c>
      <c r="E11" s="10">
        <v>8000</v>
      </c>
      <c r="F11" s="11" t="s">
        <v>61</v>
      </c>
      <c r="G11" s="17" t="s">
        <v>324</v>
      </c>
      <c r="H11" s="21"/>
    </row>
    <row r="12" spans="1:8" s="2" customFormat="1" ht="38.25" customHeight="1">
      <c r="A12" s="9">
        <f t="shared" si="0"/>
        <v>4</v>
      </c>
      <c r="B12" s="9" t="s">
        <v>6</v>
      </c>
      <c r="C12" s="12" t="s">
        <v>421</v>
      </c>
      <c r="D12" s="8" t="s">
        <v>37</v>
      </c>
      <c r="E12" s="10">
        <v>8000</v>
      </c>
      <c r="F12" s="11" t="s">
        <v>61</v>
      </c>
      <c r="G12" s="17" t="s">
        <v>367</v>
      </c>
      <c r="H12" s="21"/>
    </row>
    <row r="13" spans="1:8" s="2" customFormat="1" ht="38.25" customHeight="1">
      <c r="A13" s="9">
        <f t="shared" si="0"/>
        <v>5</v>
      </c>
      <c r="B13" s="9" t="s">
        <v>6</v>
      </c>
      <c r="C13" s="12" t="s">
        <v>420</v>
      </c>
      <c r="D13" s="8" t="s">
        <v>348</v>
      </c>
      <c r="E13" s="13">
        <v>10000</v>
      </c>
      <c r="F13" s="11" t="s">
        <v>61</v>
      </c>
      <c r="G13" s="17" t="s">
        <v>324</v>
      </c>
      <c r="H13" s="21"/>
    </row>
    <row r="14" spans="1:8" s="2" customFormat="1" ht="38.25" customHeight="1">
      <c r="A14" s="9">
        <f t="shared" si="0"/>
        <v>6</v>
      </c>
      <c r="B14" s="9" t="s">
        <v>6</v>
      </c>
      <c r="C14" s="12" t="s">
        <v>419</v>
      </c>
      <c r="D14" s="8" t="s">
        <v>416</v>
      </c>
      <c r="E14" s="13">
        <v>7000</v>
      </c>
      <c r="F14" s="11" t="s">
        <v>61</v>
      </c>
      <c r="G14" s="17" t="s">
        <v>324</v>
      </c>
      <c r="H14" s="21"/>
    </row>
    <row r="15" spans="1:8" s="2" customFormat="1" ht="38.25" customHeight="1">
      <c r="A15" s="9">
        <f t="shared" si="0"/>
        <v>7</v>
      </c>
      <c r="B15" s="9" t="s">
        <v>6</v>
      </c>
      <c r="C15" s="12" t="s">
        <v>418</v>
      </c>
      <c r="D15" s="8" t="s">
        <v>416</v>
      </c>
      <c r="E15" s="14">
        <v>7000</v>
      </c>
      <c r="F15" s="11" t="s">
        <v>61</v>
      </c>
      <c r="G15" s="17" t="s">
        <v>324</v>
      </c>
      <c r="H15" s="21"/>
    </row>
    <row r="16" spans="1:8" s="2" customFormat="1" ht="38.25" customHeight="1">
      <c r="A16" s="9">
        <f t="shared" si="0"/>
        <v>8</v>
      </c>
      <c r="B16" s="9" t="s">
        <v>6</v>
      </c>
      <c r="C16" s="9" t="s">
        <v>417</v>
      </c>
      <c r="D16" s="8" t="s">
        <v>416</v>
      </c>
      <c r="E16" s="10">
        <v>9000</v>
      </c>
      <c r="F16" s="11" t="s">
        <v>256</v>
      </c>
      <c r="G16" s="17" t="s">
        <v>324</v>
      </c>
      <c r="H16" s="21"/>
    </row>
    <row r="17" spans="1:8" s="2" customFormat="1" ht="38.25" customHeight="1">
      <c r="A17" s="9">
        <f t="shared" si="0"/>
        <v>9</v>
      </c>
      <c r="B17" s="9" t="s">
        <v>6</v>
      </c>
      <c r="C17" s="12" t="s">
        <v>415</v>
      </c>
      <c r="D17" s="8" t="s">
        <v>414</v>
      </c>
      <c r="E17" s="13">
        <v>8000</v>
      </c>
      <c r="F17" s="11" t="s">
        <v>61</v>
      </c>
      <c r="G17" s="17" t="s">
        <v>367</v>
      </c>
      <c r="H17" s="21"/>
    </row>
    <row r="18" spans="1:8" s="2" customFormat="1" ht="38.25" customHeight="1">
      <c r="A18" s="9">
        <f t="shared" si="0"/>
        <v>10</v>
      </c>
      <c r="B18" s="9" t="s">
        <v>6</v>
      </c>
      <c r="C18" s="12" t="s">
        <v>413</v>
      </c>
      <c r="D18" s="8" t="s">
        <v>412</v>
      </c>
      <c r="E18" s="10">
        <v>9000</v>
      </c>
      <c r="F18" s="11" t="s">
        <v>61</v>
      </c>
      <c r="G18" s="17" t="s">
        <v>367</v>
      </c>
      <c r="H18" s="21"/>
    </row>
    <row r="19" spans="1:8" s="2" customFormat="1" ht="38.25" customHeight="1">
      <c r="A19" s="9">
        <f t="shared" si="0"/>
        <v>11</v>
      </c>
      <c r="B19" s="9" t="s">
        <v>6</v>
      </c>
      <c r="C19" s="12" t="s">
        <v>411</v>
      </c>
      <c r="D19" s="8" t="s">
        <v>410</v>
      </c>
      <c r="E19" s="10">
        <v>10000</v>
      </c>
      <c r="F19" s="11" t="s">
        <v>61</v>
      </c>
      <c r="G19" s="17" t="s">
        <v>367</v>
      </c>
      <c r="H19" s="21"/>
    </row>
    <row r="20" spans="1:8" s="2" customFormat="1" ht="38.25" customHeight="1">
      <c r="A20" s="9">
        <f t="shared" si="0"/>
        <v>12</v>
      </c>
      <c r="B20" s="9" t="s">
        <v>6</v>
      </c>
      <c r="C20" s="12" t="s">
        <v>409</v>
      </c>
      <c r="D20" s="8" t="s">
        <v>44</v>
      </c>
      <c r="E20" s="10">
        <v>10000</v>
      </c>
      <c r="F20" s="11" t="s">
        <v>61</v>
      </c>
      <c r="G20" s="17" t="s">
        <v>367</v>
      </c>
      <c r="H20" s="21"/>
    </row>
    <row r="21" spans="1:8" s="2" customFormat="1" ht="38.25" customHeight="1">
      <c r="A21" s="9">
        <f t="shared" si="0"/>
        <v>13</v>
      </c>
      <c r="B21" s="9" t="s">
        <v>6</v>
      </c>
      <c r="C21" s="12" t="s">
        <v>408</v>
      </c>
      <c r="D21" s="8" t="s">
        <v>65</v>
      </c>
      <c r="E21" s="10">
        <v>10000</v>
      </c>
      <c r="F21" s="11" t="s">
        <v>61</v>
      </c>
      <c r="G21" s="17" t="s">
        <v>367</v>
      </c>
      <c r="H21" s="21"/>
    </row>
    <row r="22" spans="1:8" s="2" customFormat="1" ht="38.25" customHeight="1">
      <c r="A22" s="9">
        <f t="shared" si="0"/>
        <v>14</v>
      </c>
      <c r="B22" s="9" t="s">
        <v>6</v>
      </c>
      <c r="C22" s="12" t="s">
        <v>407</v>
      </c>
      <c r="D22" s="8" t="s">
        <v>99</v>
      </c>
      <c r="E22" s="10">
        <v>7000</v>
      </c>
      <c r="F22" s="11" t="s">
        <v>61</v>
      </c>
      <c r="G22" s="17" t="s">
        <v>367</v>
      </c>
      <c r="H22" s="21"/>
    </row>
    <row r="23" spans="1:8" s="2" customFormat="1" ht="38.25" customHeight="1">
      <c r="A23" s="9">
        <f t="shared" si="0"/>
        <v>15</v>
      </c>
      <c r="B23" s="9" t="s">
        <v>6</v>
      </c>
      <c r="C23" s="12" t="s">
        <v>406</v>
      </c>
      <c r="D23" s="8" t="s">
        <v>405</v>
      </c>
      <c r="E23" s="10">
        <v>10000</v>
      </c>
      <c r="F23" s="11" t="s">
        <v>61</v>
      </c>
      <c r="G23" s="17" t="s">
        <v>367</v>
      </c>
      <c r="H23" s="21"/>
    </row>
    <row r="24" spans="1:8" s="2" customFormat="1" ht="38.25" customHeight="1">
      <c r="A24" s="9">
        <f t="shared" si="0"/>
        <v>16</v>
      </c>
      <c r="B24" s="9" t="s">
        <v>6</v>
      </c>
      <c r="C24" s="9" t="s">
        <v>404</v>
      </c>
      <c r="D24" s="8" t="s">
        <v>322</v>
      </c>
      <c r="E24" s="13">
        <v>8000</v>
      </c>
      <c r="F24" s="11" t="s">
        <v>61</v>
      </c>
      <c r="G24" s="17" t="s">
        <v>367</v>
      </c>
      <c r="H24" s="21"/>
    </row>
    <row r="25" spans="1:8" s="2" customFormat="1" ht="38.25" customHeight="1">
      <c r="A25" s="9">
        <f t="shared" si="0"/>
        <v>17</v>
      </c>
      <c r="B25" s="9" t="s">
        <v>6</v>
      </c>
      <c r="C25" s="12" t="s">
        <v>403</v>
      </c>
      <c r="D25" s="8" t="s">
        <v>325</v>
      </c>
      <c r="E25" s="10">
        <v>10000</v>
      </c>
      <c r="F25" s="11" t="s">
        <v>61</v>
      </c>
      <c r="G25" s="17" t="s">
        <v>324</v>
      </c>
      <c r="H25" s="21"/>
    </row>
    <row r="26" spans="1:8" s="2" customFormat="1" ht="38.25" customHeight="1">
      <c r="A26" s="9">
        <f t="shared" si="0"/>
        <v>18</v>
      </c>
      <c r="B26" s="9" t="s">
        <v>6</v>
      </c>
      <c r="C26" s="12" t="s">
        <v>402</v>
      </c>
      <c r="D26" s="8" t="s">
        <v>68</v>
      </c>
      <c r="E26" s="13">
        <v>10000</v>
      </c>
      <c r="F26" s="11" t="s">
        <v>61</v>
      </c>
      <c r="G26" s="17" t="s">
        <v>324</v>
      </c>
      <c r="H26" s="21">
        <v>1346</v>
      </c>
    </row>
    <row r="27" spans="1:8" s="2" customFormat="1" ht="38.25" customHeight="1">
      <c r="A27" s="9">
        <f t="shared" si="0"/>
        <v>19</v>
      </c>
      <c r="B27" s="9" t="s">
        <v>6</v>
      </c>
      <c r="C27" s="12" t="s">
        <v>401</v>
      </c>
      <c r="D27" s="8" t="s">
        <v>44</v>
      </c>
      <c r="E27" s="10">
        <v>10000</v>
      </c>
      <c r="F27" s="11" t="s">
        <v>61</v>
      </c>
      <c r="G27" s="17" t="s">
        <v>324</v>
      </c>
      <c r="H27" s="21"/>
    </row>
    <row r="28" spans="1:8" s="2" customFormat="1" ht="38.25" customHeight="1">
      <c r="A28" s="9">
        <f t="shared" si="0"/>
        <v>20</v>
      </c>
      <c r="B28" s="9" t="s">
        <v>6</v>
      </c>
      <c r="C28" s="12" t="s">
        <v>400</v>
      </c>
      <c r="D28" s="8" t="s">
        <v>37</v>
      </c>
      <c r="E28" s="10">
        <v>6500</v>
      </c>
      <c r="F28" s="11" t="s">
        <v>39</v>
      </c>
      <c r="G28" s="17" t="s">
        <v>324</v>
      </c>
      <c r="H28" s="21"/>
    </row>
    <row r="29" spans="1:8" s="2" customFormat="1" ht="38.25" customHeight="1">
      <c r="A29" s="9">
        <f t="shared" si="0"/>
        <v>21</v>
      </c>
      <c r="B29" s="9" t="s">
        <v>6</v>
      </c>
      <c r="C29" s="12" t="s">
        <v>399</v>
      </c>
      <c r="D29" s="8" t="s">
        <v>398</v>
      </c>
      <c r="E29" s="13">
        <v>12000</v>
      </c>
      <c r="F29" s="11" t="s">
        <v>61</v>
      </c>
      <c r="G29" s="17" t="s">
        <v>324</v>
      </c>
      <c r="H29" s="21"/>
    </row>
    <row r="30" spans="1:8" s="2" customFormat="1" ht="38.25" customHeight="1">
      <c r="A30" s="9">
        <f t="shared" si="0"/>
        <v>22</v>
      </c>
      <c r="B30" s="9" t="s">
        <v>6</v>
      </c>
      <c r="C30" s="12" t="s">
        <v>397</v>
      </c>
      <c r="D30" s="8" t="s">
        <v>322</v>
      </c>
      <c r="E30" s="10">
        <v>8000</v>
      </c>
      <c r="F30" s="11" t="s">
        <v>61</v>
      </c>
      <c r="G30" s="17" t="s">
        <v>367</v>
      </c>
      <c r="H30" s="21"/>
    </row>
    <row r="31" spans="1:8" s="2" customFormat="1" ht="38.25" customHeight="1">
      <c r="A31" s="9">
        <f t="shared" si="0"/>
        <v>23</v>
      </c>
      <c r="B31" s="9" t="s">
        <v>6</v>
      </c>
      <c r="C31" s="12" t="s">
        <v>396</v>
      </c>
      <c r="D31" s="8" t="s">
        <v>262</v>
      </c>
      <c r="E31" s="13">
        <v>9000</v>
      </c>
      <c r="F31" s="11" t="s">
        <v>61</v>
      </c>
      <c r="G31" s="17" t="s">
        <v>324</v>
      </c>
      <c r="H31" s="21"/>
    </row>
    <row r="32" spans="1:8" s="2" customFormat="1" ht="38.25" customHeight="1">
      <c r="A32" s="9">
        <f t="shared" si="0"/>
        <v>24</v>
      </c>
      <c r="B32" s="9" t="s">
        <v>6</v>
      </c>
      <c r="C32" s="12" t="s">
        <v>395</v>
      </c>
      <c r="D32" s="8" t="s">
        <v>74</v>
      </c>
      <c r="E32" s="13">
        <v>10000</v>
      </c>
      <c r="F32" s="11" t="s">
        <v>61</v>
      </c>
      <c r="G32" s="17" t="s">
        <v>324</v>
      </c>
      <c r="H32" s="21"/>
    </row>
    <row r="33" spans="1:8" s="2" customFormat="1" ht="38.25" customHeight="1">
      <c r="A33" s="9">
        <f t="shared" si="0"/>
        <v>25</v>
      </c>
      <c r="B33" s="9" t="s">
        <v>6</v>
      </c>
      <c r="C33" s="12" t="s">
        <v>394</v>
      </c>
      <c r="D33" s="8" t="s">
        <v>68</v>
      </c>
      <c r="E33" s="13">
        <v>9000</v>
      </c>
      <c r="F33" s="11" t="s">
        <v>61</v>
      </c>
      <c r="G33" s="17" t="s">
        <v>324</v>
      </c>
      <c r="H33" s="21"/>
    </row>
    <row r="34" spans="1:8" s="2" customFormat="1" ht="38.25" customHeight="1">
      <c r="A34" s="9">
        <f t="shared" si="0"/>
        <v>26</v>
      </c>
      <c r="B34" s="9" t="s">
        <v>6</v>
      </c>
      <c r="C34" s="12" t="s">
        <v>393</v>
      </c>
      <c r="D34" s="8" t="s">
        <v>392</v>
      </c>
      <c r="E34" s="10">
        <v>10000</v>
      </c>
      <c r="F34" s="11" t="s">
        <v>61</v>
      </c>
      <c r="G34" s="17" t="s">
        <v>324</v>
      </c>
      <c r="H34" s="21"/>
    </row>
    <row r="35" spans="1:8" s="2" customFormat="1" ht="38.25" customHeight="1">
      <c r="A35" s="9">
        <f t="shared" si="0"/>
        <v>27</v>
      </c>
      <c r="B35" s="9" t="s">
        <v>6</v>
      </c>
      <c r="C35" s="12" t="s">
        <v>391</v>
      </c>
      <c r="D35" s="8" t="s">
        <v>99</v>
      </c>
      <c r="E35" s="14">
        <v>8000</v>
      </c>
      <c r="F35" s="11" t="s">
        <v>61</v>
      </c>
      <c r="G35" s="17" t="s">
        <v>324</v>
      </c>
      <c r="H35" s="21"/>
    </row>
    <row r="36" spans="1:8" s="2" customFormat="1" ht="38.25" customHeight="1">
      <c r="A36" s="9">
        <f t="shared" si="0"/>
        <v>28</v>
      </c>
      <c r="B36" s="9" t="s">
        <v>6</v>
      </c>
      <c r="C36" s="12" t="s">
        <v>390</v>
      </c>
      <c r="D36" s="8" t="s">
        <v>379</v>
      </c>
      <c r="E36" s="13">
        <v>10000</v>
      </c>
      <c r="F36" s="11" t="s">
        <v>61</v>
      </c>
      <c r="G36" s="17" t="s">
        <v>324</v>
      </c>
      <c r="H36" s="21"/>
    </row>
    <row r="37" spans="1:8" s="2" customFormat="1" ht="38.25" customHeight="1">
      <c r="A37" s="9">
        <f t="shared" si="0"/>
        <v>29</v>
      </c>
      <c r="B37" s="9" t="s">
        <v>6</v>
      </c>
      <c r="C37" s="12" t="s">
        <v>389</v>
      </c>
      <c r="D37" s="8" t="s">
        <v>76</v>
      </c>
      <c r="E37" s="13">
        <v>8000</v>
      </c>
      <c r="F37" s="11" t="s">
        <v>61</v>
      </c>
      <c r="G37" s="17" t="s">
        <v>324</v>
      </c>
      <c r="H37" s="21"/>
    </row>
    <row r="38" spans="1:8" s="2" customFormat="1" ht="38.25" customHeight="1">
      <c r="A38" s="9">
        <f t="shared" si="0"/>
        <v>30</v>
      </c>
      <c r="B38" s="9" t="s">
        <v>6</v>
      </c>
      <c r="C38" s="12" t="s">
        <v>388</v>
      </c>
      <c r="D38" s="8" t="s">
        <v>332</v>
      </c>
      <c r="E38" s="14">
        <v>8000</v>
      </c>
      <c r="F38" s="11" t="s">
        <v>309</v>
      </c>
      <c r="G38" s="17" t="s">
        <v>324</v>
      </c>
      <c r="H38" s="21"/>
    </row>
    <row r="39" spans="1:8" s="2" customFormat="1" ht="38.25" customHeight="1">
      <c r="A39" s="9">
        <f t="shared" si="0"/>
        <v>31</v>
      </c>
      <c r="B39" s="9" t="s">
        <v>6</v>
      </c>
      <c r="C39" s="19" t="s">
        <v>387</v>
      </c>
      <c r="D39" s="8" t="s">
        <v>386</v>
      </c>
      <c r="E39" s="13">
        <v>12000</v>
      </c>
      <c r="F39" s="11" t="s">
        <v>385</v>
      </c>
      <c r="G39" s="17" t="s">
        <v>324</v>
      </c>
      <c r="H39" s="21"/>
    </row>
    <row r="40" spans="1:8" s="2" customFormat="1" ht="38.25" customHeight="1">
      <c r="A40" s="9">
        <f t="shared" si="0"/>
        <v>32</v>
      </c>
      <c r="B40" s="9" t="s">
        <v>6</v>
      </c>
      <c r="C40" s="19" t="s">
        <v>384</v>
      </c>
      <c r="D40" s="8" t="s">
        <v>383</v>
      </c>
      <c r="E40" s="10">
        <v>15000</v>
      </c>
      <c r="F40" s="11" t="s">
        <v>382</v>
      </c>
      <c r="G40" s="17" t="s">
        <v>367</v>
      </c>
      <c r="H40" s="21"/>
    </row>
    <row r="41" spans="1:8" s="2" customFormat="1" ht="38.25" customHeight="1">
      <c r="A41" s="9">
        <f t="shared" si="0"/>
        <v>33</v>
      </c>
      <c r="B41" s="9" t="s">
        <v>6</v>
      </c>
      <c r="C41" s="19" t="s">
        <v>381</v>
      </c>
      <c r="D41" s="8" t="s">
        <v>99</v>
      </c>
      <c r="E41" s="14">
        <v>5000</v>
      </c>
      <c r="F41" s="11" t="s">
        <v>378</v>
      </c>
      <c r="G41" s="17" t="s">
        <v>367</v>
      </c>
      <c r="H41" s="21"/>
    </row>
    <row r="42" spans="1:8" s="2" customFormat="1" ht="38.25" customHeight="1">
      <c r="A42" s="9">
        <f t="shared" si="0"/>
        <v>34</v>
      </c>
      <c r="B42" s="9" t="s">
        <v>6</v>
      </c>
      <c r="C42" s="19" t="s">
        <v>380</v>
      </c>
      <c r="D42" s="8" t="s">
        <v>379</v>
      </c>
      <c r="E42" s="14">
        <v>10000</v>
      </c>
      <c r="F42" s="11" t="s">
        <v>378</v>
      </c>
      <c r="G42" s="17" t="s">
        <v>324</v>
      </c>
      <c r="H42" s="21"/>
    </row>
    <row r="43" spans="1:8" s="2" customFormat="1" ht="38.25" customHeight="1">
      <c r="A43" s="9">
        <f t="shared" si="0"/>
        <v>35</v>
      </c>
      <c r="B43" s="9" t="s">
        <v>6</v>
      </c>
      <c r="C43" s="19" t="s">
        <v>377</v>
      </c>
      <c r="D43" s="8" t="s">
        <v>376</v>
      </c>
      <c r="E43" s="10">
        <v>12500</v>
      </c>
      <c r="F43" s="11" t="s">
        <v>213</v>
      </c>
      <c r="G43" s="17" t="s">
        <v>367</v>
      </c>
      <c r="H43" s="21"/>
    </row>
    <row r="44" spans="1:8" s="2" customFormat="1" ht="38.25" customHeight="1">
      <c r="A44" s="9">
        <f t="shared" si="0"/>
        <v>36</v>
      </c>
      <c r="B44" s="9" t="s">
        <v>6</v>
      </c>
      <c r="C44" s="12" t="s">
        <v>375</v>
      </c>
      <c r="D44" s="8" t="s">
        <v>74</v>
      </c>
      <c r="E44" s="14">
        <f>10000+6000+4000</f>
        <v>20000</v>
      </c>
      <c r="F44" s="11" t="s">
        <v>9</v>
      </c>
      <c r="G44" s="11" t="s">
        <v>28</v>
      </c>
      <c r="H44" s="21"/>
    </row>
    <row r="45" spans="1:8" s="2" customFormat="1" ht="38.25" customHeight="1">
      <c r="A45" s="9">
        <f t="shared" si="0"/>
        <v>37</v>
      </c>
      <c r="B45" s="9" t="s">
        <v>6</v>
      </c>
      <c r="C45" s="12" t="s">
        <v>374</v>
      </c>
      <c r="D45" s="8" t="s">
        <v>20</v>
      </c>
      <c r="E45" s="10">
        <f>10000+7096.77</f>
        <v>17096.77</v>
      </c>
      <c r="F45" s="11" t="s">
        <v>206</v>
      </c>
      <c r="G45" s="11" t="s">
        <v>373</v>
      </c>
      <c r="H45" s="21">
        <v>1680</v>
      </c>
    </row>
    <row r="46" spans="1:8" s="2" customFormat="1" ht="38.25" customHeight="1">
      <c r="A46" s="9">
        <f t="shared" si="0"/>
        <v>38</v>
      </c>
      <c r="B46" s="9" t="s">
        <v>6</v>
      </c>
      <c r="C46" s="12" t="s">
        <v>372</v>
      </c>
      <c r="D46" s="8" t="s">
        <v>348</v>
      </c>
      <c r="E46" s="10">
        <f>10000+6000+4000</f>
        <v>20000</v>
      </c>
      <c r="F46" s="11" t="s">
        <v>9</v>
      </c>
      <c r="G46" s="11" t="s">
        <v>28</v>
      </c>
      <c r="H46" s="21"/>
    </row>
    <row r="47" spans="1:8" s="2" customFormat="1" ht="38.25" customHeight="1">
      <c r="A47" s="9">
        <f t="shared" si="0"/>
        <v>39</v>
      </c>
      <c r="B47" s="9" t="s">
        <v>6</v>
      </c>
      <c r="C47" s="12" t="s">
        <v>371</v>
      </c>
      <c r="D47" s="8" t="s">
        <v>370</v>
      </c>
      <c r="E47" s="10">
        <f>8000+8000</f>
        <v>16000</v>
      </c>
      <c r="F47" s="11" t="s">
        <v>369</v>
      </c>
      <c r="G47" s="11" t="s">
        <v>14</v>
      </c>
      <c r="H47" s="21"/>
    </row>
    <row r="48" spans="1:8" s="2" customFormat="1" ht="38.25" customHeight="1">
      <c r="A48" s="9">
        <f t="shared" si="0"/>
        <v>40</v>
      </c>
      <c r="B48" s="9" t="s">
        <v>6</v>
      </c>
      <c r="C48" s="12" t="s">
        <v>368</v>
      </c>
      <c r="D48" s="8" t="s">
        <v>99</v>
      </c>
      <c r="E48" s="10">
        <v>6500</v>
      </c>
      <c r="F48" s="11" t="s">
        <v>15</v>
      </c>
      <c r="G48" s="17" t="s">
        <v>367</v>
      </c>
      <c r="H48" s="21"/>
    </row>
    <row r="49" spans="1:8" s="2" customFormat="1" ht="38.25" customHeight="1">
      <c r="A49" s="9">
        <f t="shared" si="0"/>
        <v>41</v>
      </c>
      <c r="B49" s="9" t="s">
        <v>6</v>
      </c>
      <c r="C49" s="12" t="s">
        <v>366</v>
      </c>
      <c r="D49" s="8" t="s">
        <v>365</v>
      </c>
      <c r="E49" s="14">
        <f>10000+6000+4000</f>
        <v>20000</v>
      </c>
      <c r="F49" s="11" t="s">
        <v>9</v>
      </c>
      <c r="G49" s="11" t="s">
        <v>28</v>
      </c>
      <c r="H49" s="21"/>
    </row>
    <row r="50" spans="1:8" s="2" customFormat="1" ht="38.25" customHeight="1">
      <c r="A50" s="9">
        <f t="shared" si="0"/>
        <v>42</v>
      </c>
      <c r="B50" s="9" t="s">
        <v>6</v>
      </c>
      <c r="C50" s="12" t="s">
        <v>364</v>
      </c>
      <c r="D50" s="8" t="s">
        <v>325</v>
      </c>
      <c r="E50" s="10">
        <v>10000</v>
      </c>
      <c r="F50" s="11" t="s">
        <v>334</v>
      </c>
      <c r="G50" s="17" t="s">
        <v>324</v>
      </c>
      <c r="H50" s="21"/>
    </row>
    <row r="51" spans="1:8" s="2" customFormat="1" ht="38.25" customHeight="1">
      <c r="A51" s="9">
        <f t="shared" si="0"/>
        <v>43</v>
      </c>
      <c r="B51" s="9" t="s">
        <v>6</v>
      </c>
      <c r="C51" s="12" t="s">
        <v>363</v>
      </c>
      <c r="D51" s="8" t="s">
        <v>101</v>
      </c>
      <c r="E51" s="10">
        <f>8000+8000</f>
        <v>16000</v>
      </c>
      <c r="F51" s="11" t="s">
        <v>362</v>
      </c>
      <c r="G51" s="11" t="s">
        <v>28</v>
      </c>
      <c r="H51" s="21"/>
    </row>
    <row r="52" spans="1:8" s="2" customFormat="1" ht="38.25" customHeight="1">
      <c r="A52" s="9">
        <f t="shared" si="0"/>
        <v>44</v>
      </c>
      <c r="B52" s="9" t="s">
        <v>6</v>
      </c>
      <c r="C52" s="12" t="s">
        <v>361</v>
      </c>
      <c r="D52" s="8" t="s">
        <v>99</v>
      </c>
      <c r="E52" s="10">
        <v>6500</v>
      </c>
      <c r="F52" s="11" t="s">
        <v>15</v>
      </c>
      <c r="G52" s="17" t="s">
        <v>324</v>
      </c>
      <c r="H52" s="21"/>
    </row>
    <row r="53" spans="1:8" s="2" customFormat="1" ht="38.25" customHeight="1">
      <c r="A53" s="9">
        <f t="shared" si="0"/>
        <v>45</v>
      </c>
      <c r="B53" s="9" t="s">
        <v>6</v>
      </c>
      <c r="C53" s="12" t="s">
        <v>360</v>
      </c>
      <c r="D53" s="8" t="s">
        <v>359</v>
      </c>
      <c r="E53" s="10">
        <f>8000+3900</f>
        <v>11900</v>
      </c>
      <c r="F53" s="11" t="s">
        <v>9</v>
      </c>
      <c r="G53" s="11" t="s">
        <v>358</v>
      </c>
      <c r="H53" s="21"/>
    </row>
    <row r="54" spans="1:8" s="2" customFormat="1" ht="38.25" customHeight="1">
      <c r="A54" s="9">
        <f t="shared" si="0"/>
        <v>46</v>
      </c>
      <c r="B54" s="9" t="s">
        <v>6</v>
      </c>
      <c r="C54" s="12" t="s">
        <v>357</v>
      </c>
      <c r="D54" s="8" t="s">
        <v>348</v>
      </c>
      <c r="E54" s="10">
        <f>10000+6000</f>
        <v>16000</v>
      </c>
      <c r="F54" s="11" t="s">
        <v>9</v>
      </c>
      <c r="G54" s="11" t="s">
        <v>140</v>
      </c>
      <c r="H54" s="21"/>
    </row>
    <row r="55" spans="1:8" s="2" customFormat="1" ht="38.25" customHeight="1">
      <c r="A55" s="9">
        <f t="shared" si="0"/>
        <v>47</v>
      </c>
      <c r="B55" s="9" t="s">
        <v>6</v>
      </c>
      <c r="C55" s="12" t="s">
        <v>356</v>
      </c>
      <c r="D55" s="8" t="s">
        <v>355</v>
      </c>
      <c r="E55" s="10">
        <f>7000+7000</f>
        <v>14000</v>
      </c>
      <c r="F55" s="11" t="s">
        <v>29</v>
      </c>
      <c r="G55" s="11" t="s">
        <v>28</v>
      </c>
      <c r="H55" s="21"/>
    </row>
    <row r="56" spans="1:8" s="2" customFormat="1" ht="38.25" customHeight="1">
      <c r="A56" s="9">
        <f t="shared" si="0"/>
        <v>48</v>
      </c>
      <c r="B56" s="9" t="s">
        <v>6</v>
      </c>
      <c r="C56" s="12" t="s">
        <v>354</v>
      </c>
      <c r="D56" s="8" t="s">
        <v>42</v>
      </c>
      <c r="E56" s="10">
        <f>7000+7000</f>
        <v>14000</v>
      </c>
      <c r="F56" s="11" t="s">
        <v>29</v>
      </c>
      <c r="G56" s="11" t="s">
        <v>28</v>
      </c>
      <c r="H56" s="21"/>
    </row>
    <row r="57" spans="1:8" s="2" customFormat="1" ht="38.25" customHeight="1">
      <c r="A57" s="9">
        <f t="shared" si="0"/>
        <v>49</v>
      </c>
      <c r="B57" s="9" t="s">
        <v>6</v>
      </c>
      <c r="C57" s="12" t="s">
        <v>353</v>
      </c>
      <c r="D57" s="8" t="s">
        <v>245</v>
      </c>
      <c r="E57" s="10">
        <f>7000+7000</f>
        <v>14000</v>
      </c>
      <c r="F57" s="11" t="s">
        <v>352</v>
      </c>
      <c r="G57" s="11" t="s">
        <v>28</v>
      </c>
      <c r="H57" s="21"/>
    </row>
    <row r="58" spans="1:8" s="2" customFormat="1" ht="38.25" customHeight="1">
      <c r="A58" s="9">
        <f t="shared" si="0"/>
        <v>50</v>
      </c>
      <c r="B58" s="9" t="s">
        <v>6</v>
      </c>
      <c r="C58" s="12" t="s">
        <v>351</v>
      </c>
      <c r="D58" s="8" t="s">
        <v>42</v>
      </c>
      <c r="E58" s="13">
        <f>7000+7000</f>
        <v>14000</v>
      </c>
      <c r="F58" s="11" t="s">
        <v>350</v>
      </c>
      <c r="G58" s="11" t="s">
        <v>203</v>
      </c>
      <c r="H58" s="21"/>
    </row>
    <row r="59" spans="1:8" s="2" customFormat="1" ht="38.25" customHeight="1">
      <c r="A59" s="9">
        <f t="shared" si="0"/>
        <v>51</v>
      </c>
      <c r="B59" s="9" t="s">
        <v>6</v>
      </c>
      <c r="C59" s="12" t="s">
        <v>349</v>
      </c>
      <c r="D59" s="8" t="s">
        <v>348</v>
      </c>
      <c r="E59" s="10">
        <f>7096.77+10000</f>
        <v>17096.77</v>
      </c>
      <c r="F59" s="11" t="s">
        <v>206</v>
      </c>
      <c r="G59" s="11" t="s">
        <v>347</v>
      </c>
      <c r="H59" s="21"/>
    </row>
    <row r="60" spans="1:8" s="2" customFormat="1" ht="38.25" customHeight="1">
      <c r="A60" s="9">
        <f t="shared" si="0"/>
        <v>52</v>
      </c>
      <c r="B60" s="9" t="s">
        <v>6</v>
      </c>
      <c r="C60" s="12" t="s">
        <v>346</v>
      </c>
      <c r="D60" s="8" t="s">
        <v>345</v>
      </c>
      <c r="E60" s="10">
        <f>3145.16+6500+6500</f>
        <v>16145.16</v>
      </c>
      <c r="F60" s="11" t="s">
        <v>341</v>
      </c>
      <c r="G60" s="11" t="s">
        <v>344</v>
      </c>
      <c r="H60" s="21"/>
    </row>
    <row r="61" spans="1:8" s="2" customFormat="1" ht="38.25" customHeight="1">
      <c r="A61" s="9">
        <f t="shared" si="0"/>
        <v>53</v>
      </c>
      <c r="B61" s="9" t="s">
        <v>6</v>
      </c>
      <c r="C61" s="12" t="s">
        <v>343</v>
      </c>
      <c r="D61" s="8" t="s">
        <v>42</v>
      </c>
      <c r="E61" s="10">
        <f>3145.16+6500</f>
        <v>9645.16</v>
      </c>
      <c r="F61" s="11" t="s">
        <v>341</v>
      </c>
      <c r="G61" s="11" t="s">
        <v>340</v>
      </c>
      <c r="H61" s="21"/>
    </row>
    <row r="62" spans="1:8" s="2" customFormat="1" ht="38.25" customHeight="1">
      <c r="A62" s="9">
        <f t="shared" si="0"/>
        <v>54</v>
      </c>
      <c r="B62" s="9" t="s">
        <v>6</v>
      </c>
      <c r="C62" s="12" t="s">
        <v>342</v>
      </c>
      <c r="D62" s="8" t="s">
        <v>37</v>
      </c>
      <c r="E62" s="10">
        <f>3145.16+6500</f>
        <v>9645.16</v>
      </c>
      <c r="F62" s="11" t="s">
        <v>341</v>
      </c>
      <c r="G62" s="11" t="s">
        <v>340</v>
      </c>
      <c r="H62" s="21"/>
    </row>
    <row r="63" spans="1:8" s="2" customFormat="1" ht="38.25" customHeight="1">
      <c r="A63" s="9">
        <f t="shared" si="0"/>
        <v>55</v>
      </c>
      <c r="B63" s="9" t="s">
        <v>6</v>
      </c>
      <c r="C63" s="12" t="s">
        <v>339</v>
      </c>
      <c r="D63" s="8" t="s">
        <v>68</v>
      </c>
      <c r="E63" s="10">
        <f>7096.77+10000</f>
        <v>17096.77</v>
      </c>
      <c r="F63" s="11" t="s">
        <v>206</v>
      </c>
      <c r="G63" s="11" t="s">
        <v>131</v>
      </c>
      <c r="H63" s="21">
        <v>1236.8</v>
      </c>
    </row>
    <row r="64" spans="1:8" s="2" customFormat="1" ht="38.25" customHeight="1">
      <c r="A64" s="9">
        <f t="shared" si="0"/>
        <v>56</v>
      </c>
      <c r="B64" s="9" t="s">
        <v>6</v>
      </c>
      <c r="C64" s="12" t="s">
        <v>338</v>
      </c>
      <c r="D64" s="8" t="s">
        <v>42</v>
      </c>
      <c r="E64" s="10">
        <f>6500+5870.97</f>
        <v>12370.970000000001</v>
      </c>
      <c r="F64" s="11" t="s">
        <v>337</v>
      </c>
      <c r="G64" s="11" t="s">
        <v>336</v>
      </c>
      <c r="H64" s="21"/>
    </row>
    <row r="65" spans="1:8" s="2" customFormat="1" ht="38.25" customHeight="1">
      <c r="A65" s="9">
        <f t="shared" si="0"/>
        <v>57</v>
      </c>
      <c r="B65" s="9" t="s">
        <v>6</v>
      </c>
      <c r="C65" s="12" t="s">
        <v>335</v>
      </c>
      <c r="D65" s="8" t="s">
        <v>65</v>
      </c>
      <c r="E65" s="10">
        <v>10000</v>
      </c>
      <c r="F65" s="11" t="s">
        <v>334</v>
      </c>
      <c r="G65" s="17" t="s">
        <v>324</v>
      </c>
      <c r="H65" s="21"/>
    </row>
    <row r="66" spans="1:8" s="2" customFormat="1" ht="38.25" customHeight="1">
      <c r="A66" s="9">
        <f t="shared" si="0"/>
        <v>58</v>
      </c>
      <c r="B66" s="9" t="s">
        <v>6</v>
      </c>
      <c r="C66" s="12" t="s">
        <v>333</v>
      </c>
      <c r="D66" s="8" t="s">
        <v>332</v>
      </c>
      <c r="E66" s="10">
        <v>7000</v>
      </c>
      <c r="F66" s="11" t="s">
        <v>330</v>
      </c>
      <c r="G66" s="17" t="s">
        <v>324</v>
      </c>
      <c r="H66" s="21"/>
    </row>
    <row r="67" spans="1:8" s="2" customFormat="1" ht="38.25" customHeight="1">
      <c r="A67" s="9">
        <f t="shared" si="0"/>
        <v>59</v>
      </c>
      <c r="B67" s="9" t="s">
        <v>6</v>
      </c>
      <c r="C67" s="12" t="s">
        <v>331</v>
      </c>
      <c r="D67" s="8" t="s">
        <v>99</v>
      </c>
      <c r="E67" s="10">
        <v>6500</v>
      </c>
      <c r="F67" s="11" t="s">
        <v>330</v>
      </c>
      <c r="G67" s="17" t="s">
        <v>324</v>
      </c>
      <c r="H67" s="21"/>
    </row>
    <row r="68" spans="1:8" s="2" customFormat="1" ht="38.25" customHeight="1">
      <c r="A68" s="9">
        <f t="shared" si="0"/>
        <v>60</v>
      </c>
      <c r="B68" s="9" t="s">
        <v>6</v>
      </c>
      <c r="C68" s="12" t="s">
        <v>329</v>
      </c>
      <c r="D68" s="8" t="s">
        <v>328</v>
      </c>
      <c r="E68" s="13">
        <v>8000</v>
      </c>
      <c r="F68" s="11" t="s">
        <v>61</v>
      </c>
      <c r="G68" s="17" t="s">
        <v>324</v>
      </c>
      <c r="H68" s="21"/>
    </row>
    <row r="69" spans="1:8" s="2" customFormat="1" ht="38.25" customHeight="1">
      <c r="A69" s="9">
        <f t="shared" si="0"/>
        <v>61</v>
      </c>
      <c r="B69" s="9" t="s">
        <v>6</v>
      </c>
      <c r="C69" s="12" t="s">
        <v>327</v>
      </c>
      <c r="D69" s="8" t="s">
        <v>322</v>
      </c>
      <c r="E69" s="10">
        <v>7000</v>
      </c>
      <c r="F69" s="11" t="s">
        <v>61</v>
      </c>
      <c r="G69" s="17" t="s">
        <v>324</v>
      </c>
      <c r="H69" s="21"/>
    </row>
    <row r="70" spans="1:8" s="2" customFormat="1" ht="38.25" customHeight="1">
      <c r="A70" s="9">
        <f t="shared" si="0"/>
        <v>62</v>
      </c>
      <c r="B70" s="9" t="s">
        <v>6</v>
      </c>
      <c r="C70" s="12" t="s">
        <v>326</v>
      </c>
      <c r="D70" s="8" t="s">
        <v>325</v>
      </c>
      <c r="E70" s="13">
        <v>10000</v>
      </c>
      <c r="F70" s="11" t="s">
        <v>61</v>
      </c>
      <c r="G70" s="17" t="s">
        <v>324</v>
      </c>
      <c r="H70" s="21"/>
    </row>
    <row r="71" spans="1:8" s="2" customFormat="1" ht="38.25" customHeight="1">
      <c r="A71" s="9">
        <f t="shared" si="0"/>
        <v>63</v>
      </c>
      <c r="B71" s="9" t="s">
        <v>6</v>
      </c>
      <c r="C71" s="12" t="s">
        <v>323</v>
      </c>
      <c r="D71" s="8" t="s">
        <v>322</v>
      </c>
      <c r="E71" s="13">
        <v>8000</v>
      </c>
      <c r="F71" s="11" t="s">
        <v>61</v>
      </c>
      <c r="G71" s="17" t="s">
        <v>317</v>
      </c>
      <c r="H71" s="21"/>
    </row>
    <row r="72" spans="1:8" s="2" customFormat="1" ht="38.25" customHeight="1">
      <c r="A72" s="9">
        <f t="shared" si="0"/>
        <v>64</v>
      </c>
      <c r="B72" s="9" t="s">
        <v>6</v>
      </c>
      <c r="C72" s="12" t="s">
        <v>321</v>
      </c>
      <c r="D72" s="8" t="s">
        <v>89</v>
      </c>
      <c r="E72" s="13">
        <v>8000</v>
      </c>
      <c r="F72" s="11" t="s">
        <v>61</v>
      </c>
      <c r="G72" s="17" t="s">
        <v>317</v>
      </c>
      <c r="H72" s="21"/>
    </row>
    <row r="73" spans="1:8" s="2" customFormat="1" ht="38.25" customHeight="1">
      <c r="A73" s="9">
        <f t="shared" si="0"/>
        <v>65</v>
      </c>
      <c r="B73" s="9" t="s">
        <v>6</v>
      </c>
      <c r="C73" s="12" t="s">
        <v>320</v>
      </c>
      <c r="D73" s="8" t="s">
        <v>42</v>
      </c>
      <c r="E73" s="13">
        <v>7000</v>
      </c>
      <c r="F73" s="11" t="s">
        <v>61</v>
      </c>
      <c r="G73" s="17" t="s">
        <v>317</v>
      </c>
      <c r="H73" s="21"/>
    </row>
    <row r="74" spans="1:8" s="2" customFormat="1" ht="38.25" customHeight="1">
      <c r="A74" s="9">
        <f t="shared" ref="A74:A137" si="1">A73+1</f>
        <v>66</v>
      </c>
      <c r="B74" s="9" t="s">
        <v>6</v>
      </c>
      <c r="C74" s="12" t="s">
        <v>319</v>
      </c>
      <c r="D74" s="8" t="s">
        <v>74</v>
      </c>
      <c r="E74" s="13">
        <v>10000</v>
      </c>
      <c r="F74" s="11" t="s">
        <v>61</v>
      </c>
      <c r="G74" s="17" t="s">
        <v>317</v>
      </c>
      <c r="H74" s="21"/>
    </row>
    <row r="75" spans="1:8" s="2" customFormat="1" ht="38.25" customHeight="1">
      <c r="A75" s="9">
        <f t="shared" si="1"/>
        <v>67</v>
      </c>
      <c r="B75" s="9" t="s">
        <v>6</v>
      </c>
      <c r="C75" s="12" t="s">
        <v>318</v>
      </c>
      <c r="D75" s="8" t="s">
        <v>89</v>
      </c>
      <c r="E75" s="13">
        <v>8000</v>
      </c>
      <c r="F75" s="11" t="s">
        <v>61</v>
      </c>
      <c r="G75" s="17" t="s">
        <v>317</v>
      </c>
      <c r="H75" s="21"/>
    </row>
    <row r="76" spans="1:8" s="2" customFormat="1" ht="38.25" customHeight="1">
      <c r="A76" s="9">
        <f t="shared" si="1"/>
        <v>68</v>
      </c>
      <c r="B76" s="9" t="s">
        <v>6</v>
      </c>
      <c r="C76" s="12" t="s">
        <v>316</v>
      </c>
      <c r="D76" s="8" t="s">
        <v>80</v>
      </c>
      <c r="E76" s="10">
        <f>1677.42+4822.58+6500</f>
        <v>13000</v>
      </c>
      <c r="F76" s="11" t="s">
        <v>12</v>
      </c>
      <c r="G76" s="11" t="s">
        <v>315</v>
      </c>
      <c r="H76" s="21"/>
    </row>
    <row r="77" spans="1:8" s="2" customFormat="1" ht="38.25" customHeight="1">
      <c r="A77" s="9">
        <f t="shared" si="1"/>
        <v>69</v>
      </c>
      <c r="B77" s="9" t="s">
        <v>6</v>
      </c>
      <c r="C77" s="12" t="s">
        <v>314</v>
      </c>
      <c r="D77" s="8" t="s">
        <v>313</v>
      </c>
      <c r="E77" s="13">
        <f>6500+6500</f>
        <v>13000</v>
      </c>
      <c r="F77" s="11" t="s">
        <v>309</v>
      </c>
      <c r="G77" s="11" t="s">
        <v>28</v>
      </c>
      <c r="H77" s="21"/>
    </row>
    <row r="78" spans="1:8" s="2" customFormat="1" ht="38.25" customHeight="1">
      <c r="A78" s="9">
        <f t="shared" si="1"/>
        <v>70</v>
      </c>
      <c r="B78" s="9" t="s">
        <v>6</v>
      </c>
      <c r="C78" s="12" t="s">
        <v>312</v>
      </c>
      <c r="D78" s="8" t="s">
        <v>68</v>
      </c>
      <c r="E78" s="13">
        <f>8000+8000</f>
        <v>16000</v>
      </c>
      <c r="F78" s="11" t="s">
        <v>309</v>
      </c>
      <c r="G78" s="11" t="s">
        <v>28</v>
      </c>
      <c r="H78" s="21"/>
    </row>
    <row r="79" spans="1:8" s="2" customFormat="1" ht="38.25" customHeight="1">
      <c r="A79" s="9">
        <f t="shared" si="1"/>
        <v>71</v>
      </c>
      <c r="B79" s="9" t="s">
        <v>6</v>
      </c>
      <c r="C79" s="12" t="s">
        <v>311</v>
      </c>
      <c r="D79" s="8" t="s">
        <v>310</v>
      </c>
      <c r="E79" s="13">
        <f>10000+10000</f>
        <v>20000</v>
      </c>
      <c r="F79" s="11" t="s">
        <v>309</v>
      </c>
      <c r="G79" s="11" t="s">
        <v>28</v>
      </c>
      <c r="H79" s="21"/>
    </row>
    <row r="80" spans="1:8" s="2" customFormat="1" ht="38.25" customHeight="1">
      <c r="A80" s="9">
        <f t="shared" si="1"/>
        <v>72</v>
      </c>
      <c r="B80" s="9" t="s">
        <v>6</v>
      </c>
      <c r="C80" s="12" t="s">
        <v>308</v>
      </c>
      <c r="D80" s="8" t="s">
        <v>37</v>
      </c>
      <c r="E80" s="13">
        <v>8000</v>
      </c>
      <c r="F80" s="11" t="s">
        <v>61</v>
      </c>
      <c r="G80" s="17" t="s">
        <v>300</v>
      </c>
      <c r="H80" s="21"/>
    </row>
    <row r="81" spans="1:8" s="2" customFormat="1" ht="38.25" customHeight="1">
      <c r="A81" s="9">
        <f t="shared" si="1"/>
        <v>73</v>
      </c>
      <c r="B81" s="9" t="s">
        <v>6</v>
      </c>
      <c r="C81" s="12" t="s">
        <v>307</v>
      </c>
      <c r="D81" s="8" t="s">
        <v>306</v>
      </c>
      <c r="E81" s="13">
        <v>8000</v>
      </c>
      <c r="F81" s="11" t="s">
        <v>61</v>
      </c>
      <c r="G81" s="17" t="s">
        <v>305</v>
      </c>
      <c r="H81" s="21"/>
    </row>
    <row r="82" spans="1:8" s="2" customFormat="1" ht="38.25" customHeight="1">
      <c r="A82" s="9">
        <f t="shared" si="1"/>
        <v>74</v>
      </c>
      <c r="B82" s="9" t="s">
        <v>6</v>
      </c>
      <c r="C82" s="12" t="s">
        <v>304</v>
      </c>
      <c r="D82" s="8" t="s">
        <v>303</v>
      </c>
      <c r="E82" s="13">
        <v>10000</v>
      </c>
      <c r="F82" s="11" t="s">
        <v>61</v>
      </c>
      <c r="G82" s="17" t="s">
        <v>300</v>
      </c>
      <c r="H82" s="21"/>
    </row>
    <row r="83" spans="1:8" s="2" customFormat="1" ht="38.25" customHeight="1">
      <c r="A83" s="9">
        <f t="shared" si="1"/>
        <v>75</v>
      </c>
      <c r="B83" s="9" t="s">
        <v>6</v>
      </c>
      <c r="C83" s="12" t="s">
        <v>302</v>
      </c>
      <c r="D83" s="8" t="s">
        <v>37</v>
      </c>
      <c r="E83" s="13">
        <v>8000</v>
      </c>
      <c r="F83" s="11" t="s">
        <v>61</v>
      </c>
      <c r="G83" s="17" t="s">
        <v>300</v>
      </c>
      <c r="H83" s="21"/>
    </row>
    <row r="84" spans="1:8" s="2" customFormat="1" ht="38.25" customHeight="1">
      <c r="A84" s="9">
        <f t="shared" si="1"/>
        <v>76</v>
      </c>
      <c r="B84" s="9" t="s">
        <v>6</v>
      </c>
      <c r="C84" s="12" t="s">
        <v>301</v>
      </c>
      <c r="D84" s="8" t="s">
        <v>65</v>
      </c>
      <c r="E84" s="10">
        <v>9000</v>
      </c>
      <c r="F84" s="11" t="s">
        <v>61</v>
      </c>
      <c r="G84" s="17" t="s">
        <v>300</v>
      </c>
      <c r="H84" s="21"/>
    </row>
    <row r="85" spans="1:8" s="2" customFormat="1" ht="38.25" customHeight="1">
      <c r="A85" s="9">
        <f t="shared" si="1"/>
        <v>77</v>
      </c>
      <c r="B85" s="9" t="s">
        <v>6</v>
      </c>
      <c r="C85" s="12" t="s">
        <v>299</v>
      </c>
      <c r="D85" s="8" t="s">
        <v>74</v>
      </c>
      <c r="E85" s="13">
        <v>10000</v>
      </c>
      <c r="F85" s="11" t="s">
        <v>61</v>
      </c>
      <c r="G85" s="17" t="s">
        <v>293</v>
      </c>
      <c r="H85" s="21"/>
    </row>
    <row r="86" spans="1:8" s="2" customFormat="1" ht="38.25" customHeight="1">
      <c r="A86" s="9">
        <f t="shared" si="1"/>
        <v>78</v>
      </c>
      <c r="B86" s="9" t="s">
        <v>6</v>
      </c>
      <c r="C86" s="12" t="s">
        <v>298</v>
      </c>
      <c r="D86" s="8" t="s">
        <v>105</v>
      </c>
      <c r="E86" s="13">
        <v>7000</v>
      </c>
      <c r="F86" s="11" t="s">
        <v>61</v>
      </c>
      <c r="G86" s="17" t="s">
        <v>293</v>
      </c>
      <c r="H86" s="21"/>
    </row>
    <row r="87" spans="1:8" s="2" customFormat="1" ht="38.25" customHeight="1">
      <c r="A87" s="9">
        <f t="shared" si="1"/>
        <v>79</v>
      </c>
      <c r="B87" s="9" t="s">
        <v>6</v>
      </c>
      <c r="C87" s="12" t="s">
        <v>297</v>
      </c>
      <c r="D87" s="8" t="s">
        <v>65</v>
      </c>
      <c r="E87" s="10">
        <v>10000</v>
      </c>
      <c r="F87" s="11" t="s">
        <v>24</v>
      </c>
      <c r="G87" s="17" t="s">
        <v>293</v>
      </c>
      <c r="H87" s="21"/>
    </row>
    <row r="88" spans="1:8" s="2" customFormat="1" ht="38.25" customHeight="1">
      <c r="A88" s="9">
        <f t="shared" si="1"/>
        <v>80</v>
      </c>
      <c r="B88" s="9" t="s">
        <v>6</v>
      </c>
      <c r="C88" s="12" t="s">
        <v>296</v>
      </c>
      <c r="D88" s="8" t="s">
        <v>295</v>
      </c>
      <c r="E88" s="10">
        <v>9000</v>
      </c>
      <c r="F88" s="11" t="s">
        <v>61</v>
      </c>
      <c r="G88" s="17" t="s">
        <v>293</v>
      </c>
      <c r="H88" s="21"/>
    </row>
    <row r="89" spans="1:8" s="2" customFormat="1" ht="38.25" customHeight="1">
      <c r="A89" s="9">
        <f t="shared" si="1"/>
        <v>81</v>
      </c>
      <c r="B89" s="9" t="s">
        <v>6</v>
      </c>
      <c r="C89" s="12" t="s">
        <v>294</v>
      </c>
      <c r="D89" s="8" t="s">
        <v>44</v>
      </c>
      <c r="E89" s="13">
        <v>9000</v>
      </c>
      <c r="F89" s="11" t="s">
        <v>61</v>
      </c>
      <c r="G89" s="17" t="s">
        <v>293</v>
      </c>
      <c r="H89" s="21"/>
    </row>
    <row r="90" spans="1:8" s="2" customFormat="1" ht="38.25" customHeight="1">
      <c r="A90" s="9">
        <f t="shared" si="1"/>
        <v>82</v>
      </c>
      <c r="B90" s="9" t="s">
        <v>6</v>
      </c>
      <c r="C90" s="12" t="s">
        <v>292</v>
      </c>
      <c r="D90" s="8" t="s">
        <v>86</v>
      </c>
      <c r="E90" s="13">
        <v>10000</v>
      </c>
      <c r="F90" s="11" t="s">
        <v>61</v>
      </c>
      <c r="G90" s="17" t="s">
        <v>290</v>
      </c>
      <c r="H90" s="21"/>
    </row>
    <row r="91" spans="1:8" s="2" customFormat="1" ht="38.25" customHeight="1">
      <c r="A91" s="9">
        <f t="shared" si="1"/>
        <v>83</v>
      </c>
      <c r="B91" s="9" t="s">
        <v>6</v>
      </c>
      <c r="C91" s="12" t="s">
        <v>291</v>
      </c>
      <c r="D91" s="8" t="s">
        <v>68</v>
      </c>
      <c r="E91" s="10">
        <v>10000</v>
      </c>
      <c r="F91" s="11" t="s">
        <v>61</v>
      </c>
      <c r="G91" s="17" t="s">
        <v>290</v>
      </c>
      <c r="H91" s="21"/>
    </row>
    <row r="92" spans="1:8" s="2" customFormat="1" ht="38.25" customHeight="1">
      <c r="A92" s="9">
        <f t="shared" si="1"/>
        <v>84</v>
      </c>
      <c r="B92" s="9" t="s">
        <v>6</v>
      </c>
      <c r="C92" s="12" t="s">
        <v>289</v>
      </c>
      <c r="D92" s="8" t="s">
        <v>89</v>
      </c>
      <c r="E92" s="13">
        <v>7000</v>
      </c>
      <c r="F92" s="11" t="s">
        <v>61</v>
      </c>
      <c r="G92" s="17"/>
      <c r="H92" s="21"/>
    </row>
    <row r="93" spans="1:8" s="2" customFormat="1" ht="38.25" customHeight="1">
      <c r="A93" s="9">
        <f t="shared" si="1"/>
        <v>85</v>
      </c>
      <c r="B93" s="9" t="s">
        <v>6</v>
      </c>
      <c r="C93" s="12" t="s">
        <v>288</v>
      </c>
      <c r="D93" s="8" t="s">
        <v>37</v>
      </c>
      <c r="E93" s="13">
        <v>6500</v>
      </c>
      <c r="F93" s="11" t="s">
        <v>61</v>
      </c>
      <c r="G93" s="17"/>
      <c r="H93" s="21"/>
    </row>
    <row r="94" spans="1:8" s="2" customFormat="1" ht="38.25" customHeight="1">
      <c r="A94" s="9">
        <f t="shared" si="1"/>
        <v>86</v>
      </c>
      <c r="B94" s="9" t="s">
        <v>6</v>
      </c>
      <c r="C94" s="12" t="s">
        <v>287</v>
      </c>
      <c r="D94" s="8" t="s">
        <v>37</v>
      </c>
      <c r="E94" s="10">
        <v>7000</v>
      </c>
      <c r="F94" s="11" t="s">
        <v>61</v>
      </c>
      <c r="G94" s="17"/>
      <c r="H94" s="21"/>
    </row>
    <row r="95" spans="1:8" s="2" customFormat="1" ht="38.25" customHeight="1">
      <c r="A95" s="9">
        <f t="shared" si="1"/>
        <v>87</v>
      </c>
      <c r="B95" s="9" t="s">
        <v>6</v>
      </c>
      <c r="C95" s="12" t="s">
        <v>286</v>
      </c>
      <c r="D95" s="8" t="s">
        <v>103</v>
      </c>
      <c r="E95" s="13">
        <v>9000</v>
      </c>
      <c r="F95" s="11" t="s">
        <v>61</v>
      </c>
      <c r="G95" s="17" t="s">
        <v>277</v>
      </c>
      <c r="H95" s="21"/>
    </row>
    <row r="96" spans="1:8" s="2" customFormat="1" ht="38.25" customHeight="1">
      <c r="A96" s="9">
        <f t="shared" si="1"/>
        <v>88</v>
      </c>
      <c r="B96" s="9" t="s">
        <v>6</v>
      </c>
      <c r="C96" s="12" t="s">
        <v>285</v>
      </c>
      <c r="D96" s="8" t="s">
        <v>37</v>
      </c>
      <c r="E96" s="10">
        <v>7000</v>
      </c>
      <c r="F96" s="11" t="s">
        <v>61</v>
      </c>
      <c r="G96" s="17" t="s">
        <v>280</v>
      </c>
      <c r="H96" s="21"/>
    </row>
    <row r="97" spans="1:8" s="2" customFormat="1" ht="38.25" customHeight="1">
      <c r="A97" s="9">
        <f t="shared" si="1"/>
        <v>89</v>
      </c>
      <c r="B97" s="9" t="s">
        <v>6</v>
      </c>
      <c r="C97" s="12" t="s">
        <v>284</v>
      </c>
      <c r="D97" s="8" t="s">
        <v>89</v>
      </c>
      <c r="E97" s="13">
        <v>7000</v>
      </c>
      <c r="F97" s="11" t="s">
        <v>61</v>
      </c>
      <c r="G97" s="17" t="s">
        <v>280</v>
      </c>
      <c r="H97" s="21"/>
    </row>
    <row r="98" spans="1:8" s="2" customFormat="1" ht="38.25" customHeight="1">
      <c r="A98" s="9">
        <f t="shared" si="1"/>
        <v>90</v>
      </c>
      <c r="B98" s="9" t="s">
        <v>6</v>
      </c>
      <c r="C98" s="12" t="s">
        <v>283</v>
      </c>
      <c r="D98" s="8" t="s">
        <v>89</v>
      </c>
      <c r="E98" s="10">
        <v>8000</v>
      </c>
      <c r="F98" s="11" t="s">
        <v>61</v>
      </c>
      <c r="G98" s="17" t="s">
        <v>277</v>
      </c>
      <c r="H98" s="21"/>
    </row>
    <row r="99" spans="1:8" s="2" customFormat="1" ht="38.25" customHeight="1">
      <c r="A99" s="9">
        <f t="shared" si="1"/>
        <v>91</v>
      </c>
      <c r="B99" s="9" t="s">
        <v>6</v>
      </c>
      <c r="C99" s="12" t="s">
        <v>282</v>
      </c>
      <c r="D99" s="8" t="s">
        <v>37</v>
      </c>
      <c r="E99" s="10">
        <v>7000</v>
      </c>
      <c r="F99" s="11" t="s">
        <v>61</v>
      </c>
      <c r="G99" s="17" t="s">
        <v>277</v>
      </c>
      <c r="H99" s="21"/>
    </row>
    <row r="100" spans="1:8" s="2" customFormat="1" ht="38.25" customHeight="1">
      <c r="A100" s="9">
        <f t="shared" si="1"/>
        <v>92</v>
      </c>
      <c r="B100" s="9" t="s">
        <v>6</v>
      </c>
      <c r="C100" s="12" t="s">
        <v>281</v>
      </c>
      <c r="D100" s="8" t="s">
        <v>89</v>
      </c>
      <c r="E100" s="10">
        <v>7000</v>
      </c>
      <c r="F100" s="11" t="s">
        <v>61</v>
      </c>
      <c r="G100" s="17" t="s">
        <v>280</v>
      </c>
      <c r="H100" s="21"/>
    </row>
    <row r="101" spans="1:8" s="2" customFormat="1" ht="38.25" customHeight="1">
      <c r="A101" s="9">
        <f t="shared" si="1"/>
        <v>93</v>
      </c>
      <c r="B101" s="9" t="s">
        <v>6</v>
      </c>
      <c r="C101" s="12" t="s">
        <v>279</v>
      </c>
      <c r="D101" s="8" t="s">
        <v>68</v>
      </c>
      <c r="E101" s="13">
        <v>9000</v>
      </c>
      <c r="F101" s="11" t="s">
        <v>61</v>
      </c>
      <c r="G101" s="17" t="s">
        <v>277</v>
      </c>
      <c r="H101" s="21"/>
    </row>
    <row r="102" spans="1:8" s="2" customFormat="1" ht="38.25" customHeight="1">
      <c r="A102" s="9">
        <f t="shared" si="1"/>
        <v>94</v>
      </c>
      <c r="B102" s="9" t="s">
        <v>6</v>
      </c>
      <c r="C102" s="12" t="s">
        <v>278</v>
      </c>
      <c r="D102" s="8" t="s">
        <v>89</v>
      </c>
      <c r="E102" s="13">
        <v>7000</v>
      </c>
      <c r="F102" s="11" t="s">
        <v>61</v>
      </c>
      <c r="G102" s="17" t="s">
        <v>277</v>
      </c>
      <c r="H102" s="21"/>
    </row>
    <row r="103" spans="1:8" s="2" customFormat="1" ht="38.25" customHeight="1">
      <c r="A103" s="9">
        <f t="shared" si="1"/>
        <v>95</v>
      </c>
      <c r="B103" s="9" t="s">
        <v>6</v>
      </c>
      <c r="C103" s="12" t="s">
        <v>276</v>
      </c>
      <c r="D103" s="8" t="s">
        <v>89</v>
      </c>
      <c r="E103" s="13">
        <v>7000</v>
      </c>
      <c r="F103" s="11" t="s">
        <v>61</v>
      </c>
      <c r="G103" s="17" t="s">
        <v>271</v>
      </c>
      <c r="H103" s="21"/>
    </row>
    <row r="104" spans="1:8" s="2" customFormat="1" ht="38.25" customHeight="1">
      <c r="A104" s="9">
        <f t="shared" si="1"/>
        <v>96</v>
      </c>
      <c r="B104" s="9" t="s">
        <v>6</v>
      </c>
      <c r="C104" s="12" t="s">
        <v>275</v>
      </c>
      <c r="D104" s="8" t="s">
        <v>89</v>
      </c>
      <c r="E104" s="13">
        <v>8000</v>
      </c>
      <c r="F104" s="11" t="s">
        <v>61</v>
      </c>
      <c r="G104" s="17" t="s">
        <v>271</v>
      </c>
      <c r="H104" s="21"/>
    </row>
    <row r="105" spans="1:8" s="2" customFormat="1" ht="38.25" customHeight="1">
      <c r="A105" s="9">
        <f t="shared" si="1"/>
        <v>97</v>
      </c>
      <c r="B105" s="9" t="s">
        <v>6</v>
      </c>
      <c r="C105" s="12" t="s">
        <v>274</v>
      </c>
      <c r="D105" s="8" t="s">
        <v>273</v>
      </c>
      <c r="E105" s="13">
        <v>7000</v>
      </c>
      <c r="F105" s="11" t="s">
        <v>61</v>
      </c>
      <c r="G105" s="17" t="s">
        <v>271</v>
      </c>
      <c r="H105" s="21"/>
    </row>
    <row r="106" spans="1:8" s="2" customFormat="1" ht="38.25" customHeight="1">
      <c r="A106" s="9">
        <f t="shared" si="1"/>
        <v>98</v>
      </c>
      <c r="B106" s="9" t="s">
        <v>6</v>
      </c>
      <c r="C106" s="12" t="s">
        <v>272</v>
      </c>
      <c r="D106" s="8" t="s">
        <v>74</v>
      </c>
      <c r="E106" s="13">
        <v>10000</v>
      </c>
      <c r="F106" s="11" t="s">
        <v>61</v>
      </c>
      <c r="G106" s="17" t="s">
        <v>271</v>
      </c>
      <c r="H106" s="21"/>
    </row>
    <row r="107" spans="1:8" s="2" customFormat="1" ht="38.25" customHeight="1">
      <c r="A107" s="9">
        <f t="shared" si="1"/>
        <v>99</v>
      </c>
      <c r="B107" s="9" t="s">
        <v>6</v>
      </c>
      <c r="C107" s="12" t="s">
        <v>270</v>
      </c>
      <c r="D107" s="8" t="s">
        <v>252</v>
      </c>
      <c r="E107" s="13">
        <v>7000</v>
      </c>
      <c r="F107" s="11" t="s">
        <v>61</v>
      </c>
      <c r="G107" s="17"/>
      <c r="H107" s="21"/>
    </row>
    <row r="108" spans="1:8" s="2" customFormat="1" ht="38.25" customHeight="1">
      <c r="A108" s="9">
        <f t="shared" si="1"/>
        <v>100</v>
      </c>
      <c r="B108" s="9" t="s">
        <v>6</v>
      </c>
      <c r="C108" s="12" t="s">
        <v>269</v>
      </c>
      <c r="D108" s="8" t="s">
        <v>42</v>
      </c>
      <c r="E108" s="13">
        <v>7000</v>
      </c>
      <c r="F108" s="11" t="s">
        <v>61</v>
      </c>
      <c r="G108" s="17"/>
      <c r="H108" s="21"/>
    </row>
    <row r="109" spans="1:8" s="2" customFormat="1" ht="38.25" customHeight="1">
      <c r="A109" s="9">
        <f t="shared" si="1"/>
        <v>101</v>
      </c>
      <c r="B109" s="9" t="s">
        <v>6</v>
      </c>
      <c r="C109" s="12" t="s">
        <v>268</v>
      </c>
      <c r="D109" s="8" t="s">
        <v>267</v>
      </c>
      <c r="E109" s="13">
        <v>9000</v>
      </c>
      <c r="F109" s="11" t="s">
        <v>61</v>
      </c>
      <c r="G109" s="17"/>
      <c r="H109" s="21"/>
    </row>
    <row r="110" spans="1:8" s="2" customFormat="1" ht="38.25" customHeight="1">
      <c r="A110" s="9">
        <f t="shared" si="1"/>
        <v>102</v>
      </c>
      <c r="B110" s="9" t="s">
        <v>6</v>
      </c>
      <c r="C110" s="12" t="s">
        <v>266</v>
      </c>
      <c r="D110" s="8" t="s">
        <v>265</v>
      </c>
      <c r="E110" s="13">
        <v>7000</v>
      </c>
      <c r="F110" s="11" t="s">
        <v>61</v>
      </c>
      <c r="G110" s="17"/>
      <c r="H110" s="21"/>
    </row>
    <row r="111" spans="1:8" s="2" customFormat="1" ht="38.25" customHeight="1">
      <c r="A111" s="9">
        <f t="shared" si="1"/>
        <v>103</v>
      </c>
      <c r="B111" s="9" t="s">
        <v>6</v>
      </c>
      <c r="C111" s="12" t="s">
        <v>264</v>
      </c>
      <c r="D111" s="8" t="s">
        <v>101</v>
      </c>
      <c r="E111" s="13">
        <v>10000</v>
      </c>
      <c r="F111" s="11" t="s">
        <v>61</v>
      </c>
      <c r="G111" s="17"/>
      <c r="H111" s="21"/>
    </row>
    <row r="112" spans="1:8" s="2" customFormat="1" ht="38.25" customHeight="1">
      <c r="A112" s="9">
        <f t="shared" si="1"/>
        <v>104</v>
      </c>
      <c r="B112" s="9" t="s">
        <v>6</v>
      </c>
      <c r="C112" s="12" t="s">
        <v>263</v>
      </c>
      <c r="D112" s="8" t="s">
        <v>262</v>
      </c>
      <c r="E112" s="13">
        <v>10000</v>
      </c>
      <c r="F112" s="11" t="s">
        <v>61</v>
      </c>
      <c r="G112" s="17"/>
      <c r="H112" s="21"/>
    </row>
    <row r="113" spans="1:8" s="2" customFormat="1" ht="38.25" customHeight="1">
      <c r="A113" s="9">
        <f t="shared" si="1"/>
        <v>105</v>
      </c>
      <c r="B113" s="9" t="s">
        <v>6</v>
      </c>
      <c r="C113" s="12" t="s">
        <v>261</v>
      </c>
      <c r="D113" s="8" t="s">
        <v>127</v>
      </c>
      <c r="E113" s="13">
        <v>8000</v>
      </c>
      <c r="F113" s="11" t="s">
        <v>61</v>
      </c>
      <c r="G113" s="17"/>
      <c r="H113" s="21"/>
    </row>
    <row r="114" spans="1:8" s="2" customFormat="1" ht="38.25" customHeight="1">
      <c r="A114" s="9">
        <f t="shared" si="1"/>
        <v>106</v>
      </c>
      <c r="B114" s="9" t="s">
        <v>6</v>
      </c>
      <c r="C114" s="12" t="s">
        <v>260</v>
      </c>
      <c r="D114" s="8" t="s">
        <v>127</v>
      </c>
      <c r="E114" s="13">
        <v>7000</v>
      </c>
      <c r="F114" s="11" t="s">
        <v>61</v>
      </c>
      <c r="G114" s="17"/>
      <c r="H114" s="21"/>
    </row>
    <row r="115" spans="1:8" s="2" customFormat="1" ht="38.25" customHeight="1">
      <c r="A115" s="9">
        <f t="shared" si="1"/>
        <v>107</v>
      </c>
      <c r="B115" s="9" t="s">
        <v>6</v>
      </c>
      <c r="C115" s="12" t="s">
        <v>259</v>
      </c>
      <c r="D115" s="8" t="s">
        <v>258</v>
      </c>
      <c r="E115" s="13">
        <v>10000</v>
      </c>
      <c r="F115" s="11" t="s">
        <v>61</v>
      </c>
      <c r="G115" s="17"/>
      <c r="H115" s="21"/>
    </row>
    <row r="116" spans="1:8" s="2" customFormat="1" ht="38.25" customHeight="1">
      <c r="A116" s="9">
        <f t="shared" si="1"/>
        <v>108</v>
      </c>
      <c r="B116" s="9" t="s">
        <v>6</v>
      </c>
      <c r="C116" s="12" t="s">
        <v>257</v>
      </c>
      <c r="D116" s="8" t="s">
        <v>62</v>
      </c>
      <c r="E116" s="10">
        <v>7000</v>
      </c>
      <c r="F116" s="11" t="s">
        <v>256</v>
      </c>
      <c r="G116" s="17"/>
      <c r="H116" s="21"/>
    </row>
    <row r="117" spans="1:8" s="2" customFormat="1" ht="38.25" customHeight="1">
      <c r="A117" s="9">
        <f t="shared" si="1"/>
        <v>109</v>
      </c>
      <c r="B117" s="9" t="s">
        <v>6</v>
      </c>
      <c r="C117" s="12" t="s">
        <v>255</v>
      </c>
      <c r="D117" s="8" t="s">
        <v>224</v>
      </c>
      <c r="E117" s="13">
        <v>10000</v>
      </c>
      <c r="F117" s="11" t="s">
        <v>61</v>
      </c>
      <c r="G117" s="17"/>
      <c r="H117" s="21"/>
    </row>
    <row r="118" spans="1:8" s="2" customFormat="1" ht="38.25" customHeight="1">
      <c r="A118" s="9">
        <f t="shared" si="1"/>
        <v>110</v>
      </c>
      <c r="B118" s="9" t="s">
        <v>6</v>
      </c>
      <c r="C118" s="12" t="s">
        <v>254</v>
      </c>
      <c r="D118" s="8" t="s">
        <v>37</v>
      </c>
      <c r="E118" s="10">
        <v>7000</v>
      </c>
      <c r="F118" s="11" t="s">
        <v>61</v>
      </c>
      <c r="G118" s="17"/>
      <c r="H118" s="21"/>
    </row>
    <row r="119" spans="1:8" s="2" customFormat="1" ht="38.25" customHeight="1">
      <c r="A119" s="9">
        <f t="shared" si="1"/>
        <v>111</v>
      </c>
      <c r="B119" s="9" t="s">
        <v>6</v>
      </c>
      <c r="C119" s="12" t="s">
        <v>253</v>
      </c>
      <c r="D119" s="8" t="s">
        <v>252</v>
      </c>
      <c r="E119" s="13">
        <v>8000</v>
      </c>
      <c r="F119" s="11" t="s">
        <v>61</v>
      </c>
      <c r="G119" s="17"/>
      <c r="H119" s="21"/>
    </row>
    <row r="120" spans="1:8" s="2" customFormat="1" ht="38.25" customHeight="1">
      <c r="A120" s="9">
        <f t="shared" si="1"/>
        <v>112</v>
      </c>
      <c r="B120" s="9" t="s">
        <v>6</v>
      </c>
      <c r="C120" s="12" t="s">
        <v>251</v>
      </c>
      <c r="D120" s="8" t="s">
        <v>101</v>
      </c>
      <c r="E120" s="10">
        <v>7000</v>
      </c>
      <c r="F120" s="11" t="s">
        <v>61</v>
      </c>
      <c r="G120" s="17"/>
      <c r="H120" s="21"/>
    </row>
    <row r="121" spans="1:8" s="2" customFormat="1" ht="38.25" customHeight="1">
      <c r="A121" s="9">
        <f t="shared" si="1"/>
        <v>113</v>
      </c>
      <c r="B121" s="9" t="s">
        <v>6</v>
      </c>
      <c r="C121" s="12" t="s">
        <v>250</v>
      </c>
      <c r="D121" s="8" t="s">
        <v>89</v>
      </c>
      <c r="E121" s="13">
        <v>7000</v>
      </c>
      <c r="F121" s="11" t="s">
        <v>61</v>
      </c>
      <c r="G121" s="17"/>
      <c r="H121" s="21"/>
    </row>
    <row r="122" spans="1:8" s="2" customFormat="1" ht="38.25" customHeight="1">
      <c r="A122" s="9">
        <f t="shared" si="1"/>
        <v>114</v>
      </c>
      <c r="B122" s="9" t="s">
        <v>6</v>
      </c>
      <c r="C122" s="12" t="s">
        <v>249</v>
      </c>
      <c r="D122" s="8" t="s">
        <v>4</v>
      </c>
      <c r="E122" s="13">
        <v>6500</v>
      </c>
      <c r="F122" s="11" t="s">
        <v>115</v>
      </c>
      <c r="G122" s="17"/>
      <c r="H122" s="21"/>
    </row>
    <row r="123" spans="1:8" s="2" customFormat="1" ht="38.25" customHeight="1">
      <c r="A123" s="9">
        <f t="shared" si="1"/>
        <v>115</v>
      </c>
      <c r="B123" s="9" t="s">
        <v>6</v>
      </c>
      <c r="C123" s="12" t="s">
        <v>248</v>
      </c>
      <c r="D123" s="8" t="s">
        <v>42</v>
      </c>
      <c r="E123" s="13">
        <v>7000</v>
      </c>
      <c r="F123" s="11" t="s">
        <v>61</v>
      </c>
      <c r="G123" s="17"/>
      <c r="H123" s="21"/>
    </row>
    <row r="124" spans="1:8" s="2" customFormat="1" ht="38.25" customHeight="1">
      <c r="A124" s="9">
        <f t="shared" si="1"/>
        <v>116</v>
      </c>
      <c r="B124" s="9" t="s">
        <v>6</v>
      </c>
      <c r="C124" s="12" t="s">
        <v>247</v>
      </c>
      <c r="D124" s="8" t="s">
        <v>127</v>
      </c>
      <c r="E124" s="13">
        <v>6000</v>
      </c>
      <c r="F124" s="11" t="s">
        <v>61</v>
      </c>
      <c r="G124" s="17"/>
      <c r="H124" s="21"/>
    </row>
    <row r="125" spans="1:8" s="2" customFormat="1" ht="38.25" customHeight="1">
      <c r="A125" s="9">
        <f t="shared" si="1"/>
        <v>117</v>
      </c>
      <c r="B125" s="9" t="s">
        <v>6</v>
      </c>
      <c r="C125" s="12" t="s">
        <v>246</v>
      </c>
      <c r="D125" s="8" t="s">
        <v>245</v>
      </c>
      <c r="E125" s="13">
        <v>7000</v>
      </c>
      <c r="F125" s="11" t="s">
        <v>61</v>
      </c>
      <c r="G125" s="17"/>
      <c r="H125" s="21"/>
    </row>
    <row r="126" spans="1:8" s="2" customFormat="1" ht="38.25" customHeight="1">
      <c r="A126" s="9">
        <f t="shared" si="1"/>
        <v>118</v>
      </c>
      <c r="B126" s="9" t="s">
        <v>6</v>
      </c>
      <c r="C126" s="12" t="s">
        <v>244</v>
      </c>
      <c r="D126" s="8" t="s">
        <v>62</v>
      </c>
      <c r="E126" s="13">
        <v>7000</v>
      </c>
      <c r="F126" s="11" t="s">
        <v>61</v>
      </c>
      <c r="G126" s="17"/>
      <c r="H126" s="21"/>
    </row>
    <row r="127" spans="1:8" s="2" customFormat="1" ht="38.25" customHeight="1">
      <c r="A127" s="9">
        <f t="shared" si="1"/>
        <v>119</v>
      </c>
      <c r="B127" s="9" t="s">
        <v>6</v>
      </c>
      <c r="C127" s="12" t="s">
        <v>243</v>
      </c>
      <c r="D127" s="8" t="s">
        <v>62</v>
      </c>
      <c r="E127" s="13">
        <v>8000</v>
      </c>
      <c r="F127" s="11" t="s">
        <v>61</v>
      </c>
      <c r="G127" s="17"/>
      <c r="H127" s="21"/>
    </row>
    <row r="128" spans="1:8" s="2" customFormat="1" ht="38.25" customHeight="1">
      <c r="A128" s="9">
        <f t="shared" si="1"/>
        <v>120</v>
      </c>
      <c r="B128" s="9" t="s">
        <v>6</v>
      </c>
      <c r="C128" s="12" t="s">
        <v>242</v>
      </c>
      <c r="D128" s="8" t="s">
        <v>105</v>
      </c>
      <c r="E128" s="13">
        <v>7000</v>
      </c>
      <c r="F128" s="11" t="s">
        <v>61</v>
      </c>
      <c r="G128" s="17"/>
      <c r="H128" s="21"/>
    </row>
    <row r="129" spans="1:8" s="2" customFormat="1" ht="38.25" customHeight="1">
      <c r="A129" s="9">
        <f t="shared" si="1"/>
        <v>121</v>
      </c>
      <c r="B129" s="9" t="s">
        <v>6</v>
      </c>
      <c r="C129" s="12" t="s">
        <v>241</v>
      </c>
      <c r="D129" s="8" t="s">
        <v>105</v>
      </c>
      <c r="E129" s="13">
        <v>8000</v>
      </c>
      <c r="F129" s="11" t="s">
        <v>61</v>
      </c>
      <c r="G129" s="17"/>
      <c r="H129" s="21"/>
    </row>
    <row r="130" spans="1:8" s="2" customFormat="1" ht="38.25" customHeight="1">
      <c r="A130" s="9">
        <f t="shared" si="1"/>
        <v>122</v>
      </c>
      <c r="B130" s="9" t="s">
        <v>6</v>
      </c>
      <c r="C130" s="12" t="s">
        <v>240</v>
      </c>
      <c r="D130" s="8" t="s">
        <v>62</v>
      </c>
      <c r="E130" s="13">
        <v>7000</v>
      </c>
      <c r="F130" s="11" t="s">
        <v>61</v>
      </c>
      <c r="G130" s="17"/>
      <c r="H130" s="21"/>
    </row>
    <row r="131" spans="1:8" s="2" customFormat="1" ht="38.25" customHeight="1">
      <c r="A131" s="9">
        <f t="shared" si="1"/>
        <v>123</v>
      </c>
      <c r="B131" s="9" t="s">
        <v>6</v>
      </c>
      <c r="C131" s="12" t="s">
        <v>239</v>
      </c>
      <c r="D131" s="8" t="s">
        <v>99</v>
      </c>
      <c r="E131" s="13">
        <v>7000</v>
      </c>
      <c r="F131" s="11" t="s">
        <v>61</v>
      </c>
      <c r="G131" s="17"/>
      <c r="H131" s="21"/>
    </row>
    <row r="132" spans="1:8" s="2" customFormat="1" ht="38.25" customHeight="1">
      <c r="A132" s="9">
        <f t="shared" si="1"/>
        <v>124</v>
      </c>
      <c r="B132" s="9" t="s">
        <v>6</v>
      </c>
      <c r="C132" s="12" t="s">
        <v>238</v>
      </c>
      <c r="D132" s="8" t="s">
        <v>89</v>
      </c>
      <c r="E132" s="14">
        <v>7000</v>
      </c>
      <c r="F132" s="11" t="s">
        <v>61</v>
      </c>
      <c r="G132" s="17"/>
      <c r="H132" s="21"/>
    </row>
    <row r="133" spans="1:8" s="2" customFormat="1" ht="38.25" customHeight="1">
      <c r="A133" s="9">
        <f t="shared" si="1"/>
        <v>125</v>
      </c>
      <c r="B133" s="9" t="s">
        <v>6</v>
      </c>
      <c r="C133" s="12" t="s">
        <v>237</v>
      </c>
      <c r="D133" s="8" t="s">
        <v>236</v>
      </c>
      <c r="E133" s="10">
        <v>9000</v>
      </c>
      <c r="F133" s="11" t="s">
        <v>61</v>
      </c>
      <c r="G133" s="17"/>
      <c r="H133" s="21"/>
    </row>
    <row r="134" spans="1:8" s="2" customFormat="1" ht="38.25" customHeight="1">
      <c r="A134" s="9">
        <f t="shared" si="1"/>
        <v>126</v>
      </c>
      <c r="B134" s="9" t="s">
        <v>6</v>
      </c>
      <c r="C134" s="12" t="s">
        <v>235</v>
      </c>
      <c r="D134" s="8" t="s">
        <v>89</v>
      </c>
      <c r="E134" s="10">
        <v>6500</v>
      </c>
      <c r="F134" s="11" t="s">
        <v>61</v>
      </c>
      <c r="G134" s="17"/>
      <c r="H134" s="21"/>
    </row>
    <row r="135" spans="1:8" s="2" customFormat="1" ht="38.25" customHeight="1">
      <c r="A135" s="9">
        <f t="shared" si="1"/>
        <v>127</v>
      </c>
      <c r="B135" s="9" t="s">
        <v>6</v>
      </c>
      <c r="C135" s="12" t="s">
        <v>234</v>
      </c>
      <c r="D135" s="8" t="s">
        <v>99</v>
      </c>
      <c r="E135" s="13">
        <v>7000</v>
      </c>
      <c r="F135" s="11" t="s">
        <v>61</v>
      </c>
      <c r="G135" s="17"/>
      <c r="H135" s="21"/>
    </row>
    <row r="136" spans="1:8" s="2" customFormat="1" ht="38.25" customHeight="1">
      <c r="A136" s="9">
        <f t="shared" si="1"/>
        <v>128</v>
      </c>
      <c r="B136" s="9" t="s">
        <v>6</v>
      </c>
      <c r="C136" s="12" t="s">
        <v>233</v>
      </c>
      <c r="D136" s="8" t="s">
        <v>232</v>
      </c>
      <c r="E136" s="13">
        <v>10000</v>
      </c>
      <c r="F136" s="11" t="s">
        <v>61</v>
      </c>
      <c r="G136" s="17"/>
      <c r="H136" s="21"/>
    </row>
    <row r="137" spans="1:8" s="2" customFormat="1" ht="38.25" customHeight="1">
      <c r="A137" s="9">
        <f t="shared" si="1"/>
        <v>129</v>
      </c>
      <c r="B137" s="9" t="s">
        <v>6</v>
      </c>
      <c r="C137" s="12" t="s">
        <v>231</v>
      </c>
      <c r="D137" s="8" t="s">
        <v>42</v>
      </c>
      <c r="E137" s="13">
        <v>6500</v>
      </c>
      <c r="F137" s="11" t="s">
        <v>61</v>
      </c>
      <c r="G137" s="17"/>
      <c r="H137" s="21"/>
    </row>
    <row r="138" spans="1:8" s="2" customFormat="1" ht="38.25" customHeight="1">
      <c r="A138" s="9">
        <f t="shared" ref="A138:A201" si="2">A137+1</f>
        <v>130</v>
      </c>
      <c r="B138" s="9" t="s">
        <v>6</v>
      </c>
      <c r="C138" s="12" t="s">
        <v>230</v>
      </c>
      <c r="D138" s="8" t="s">
        <v>62</v>
      </c>
      <c r="E138" s="10">
        <v>7000</v>
      </c>
      <c r="F138" s="11" t="s">
        <v>61</v>
      </c>
      <c r="G138" s="17"/>
      <c r="H138" s="21"/>
    </row>
    <row r="139" spans="1:8" s="2" customFormat="1" ht="38.25" customHeight="1">
      <c r="A139" s="9">
        <f t="shared" si="2"/>
        <v>131</v>
      </c>
      <c r="B139" s="9" t="s">
        <v>6</v>
      </c>
      <c r="C139" s="12" t="s">
        <v>229</v>
      </c>
      <c r="D139" s="8" t="s">
        <v>105</v>
      </c>
      <c r="E139" s="10">
        <v>8000</v>
      </c>
      <c r="F139" s="11" t="s">
        <v>61</v>
      </c>
      <c r="G139" s="17"/>
      <c r="H139" s="21"/>
    </row>
    <row r="140" spans="1:8" s="2" customFormat="1" ht="38.25" customHeight="1">
      <c r="A140" s="9">
        <f t="shared" si="2"/>
        <v>132</v>
      </c>
      <c r="B140" s="9" t="s">
        <v>6</v>
      </c>
      <c r="C140" s="12" t="s">
        <v>228</v>
      </c>
      <c r="D140" s="8" t="s">
        <v>99</v>
      </c>
      <c r="E140" s="10">
        <v>6500</v>
      </c>
      <c r="F140" s="11" t="s">
        <v>55</v>
      </c>
      <c r="G140" s="17"/>
      <c r="H140" s="21"/>
    </row>
    <row r="141" spans="1:8" s="2" customFormat="1" ht="38.25" customHeight="1">
      <c r="A141" s="9">
        <f t="shared" si="2"/>
        <v>133</v>
      </c>
      <c r="B141" s="9" t="s">
        <v>6</v>
      </c>
      <c r="C141" s="12" t="s">
        <v>227</v>
      </c>
      <c r="D141" s="8" t="s">
        <v>101</v>
      </c>
      <c r="E141" s="13">
        <v>8000</v>
      </c>
      <c r="F141" s="11" t="s">
        <v>61</v>
      </c>
      <c r="G141" s="17"/>
      <c r="H141" s="21"/>
    </row>
    <row r="142" spans="1:8" s="2" customFormat="1" ht="38.25" customHeight="1">
      <c r="A142" s="9">
        <f t="shared" si="2"/>
        <v>134</v>
      </c>
      <c r="B142" s="9" t="s">
        <v>6</v>
      </c>
      <c r="C142" s="12" t="s">
        <v>226</v>
      </c>
      <c r="D142" s="8" t="s">
        <v>53</v>
      </c>
      <c r="E142" s="10">
        <f>11150+6000</f>
        <v>17150</v>
      </c>
      <c r="F142" s="11" t="s">
        <v>9</v>
      </c>
      <c r="G142" s="11" t="s">
        <v>140</v>
      </c>
      <c r="H142" s="21"/>
    </row>
    <row r="143" spans="1:8" s="2" customFormat="1" ht="38.25" customHeight="1">
      <c r="A143" s="9">
        <f t="shared" si="2"/>
        <v>135</v>
      </c>
      <c r="B143" s="9" t="s">
        <v>6</v>
      </c>
      <c r="C143" s="12" t="s">
        <v>225</v>
      </c>
      <c r="D143" s="8" t="s">
        <v>224</v>
      </c>
      <c r="E143" s="10">
        <f>7096.77+10000</f>
        <v>17096.77</v>
      </c>
      <c r="F143" s="11" t="s">
        <v>223</v>
      </c>
      <c r="G143" s="11" t="s">
        <v>222</v>
      </c>
      <c r="H143" s="21"/>
    </row>
    <row r="144" spans="1:8" s="2" customFormat="1" ht="38.25" customHeight="1">
      <c r="A144" s="9">
        <f t="shared" si="2"/>
        <v>136</v>
      </c>
      <c r="B144" s="9" t="s">
        <v>6</v>
      </c>
      <c r="C144" s="12" t="s">
        <v>221</v>
      </c>
      <c r="D144" s="8" t="s">
        <v>7</v>
      </c>
      <c r="E144" s="13">
        <v>6500</v>
      </c>
      <c r="F144" s="11" t="s">
        <v>144</v>
      </c>
      <c r="G144" s="17"/>
      <c r="H144" s="21"/>
    </row>
    <row r="145" spans="1:8" s="2" customFormat="1" ht="38.25" customHeight="1">
      <c r="A145" s="9">
        <f t="shared" si="2"/>
        <v>137</v>
      </c>
      <c r="B145" s="9" t="s">
        <v>6</v>
      </c>
      <c r="C145" s="12" t="s">
        <v>220</v>
      </c>
      <c r="D145" s="8" t="s">
        <v>4</v>
      </c>
      <c r="E145" s="13">
        <f>6500+3900</f>
        <v>10400</v>
      </c>
      <c r="F145" s="11" t="s">
        <v>219</v>
      </c>
      <c r="G145" s="11" t="s">
        <v>140</v>
      </c>
      <c r="H145" s="21"/>
    </row>
    <row r="146" spans="1:8" s="2" customFormat="1" ht="38.25" customHeight="1">
      <c r="A146" s="9">
        <f t="shared" si="2"/>
        <v>138</v>
      </c>
      <c r="B146" s="9" t="s">
        <v>6</v>
      </c>
      <c r="C146" s="12" t="s">
        <v>218</v>
      </c>
      <c r="D146" s="8" t="s">
        <v>10</v>
      </c>
      <c r="E146" s="10">
        <v>10000</v>
      </c>
      <c r="F146" s="11" t="s">
        <v>217</v>
      </c>
      <c r="G146" s="17"/>
      <c r="H146" s="21"/>
    </row>
    <row r="147" spans="1:8" s="2" customFormat="1" ht="38.25" customHeight="1">
      <c r="A147" s="9">
        <f t="shared" si="2"/>
        <v>139</v>
      </c>
      <c r="B147" s="9" t="s">
        <v>6</v>
      </c>
      <c r="C147" s="12" t="s">
        <v>216</v>
      </c>
      <c r="D147" s="8" t="s">
        <v>74</v>
      </c>
      <c r="E147" s="10">
        <f>9000+9000</f>
        <v>18000</v>
      </c>
      <c r="F147" s="11" t="s">
        <v>26</v>
      </c>
      <c r="G147" s="11" t="s">
        <v>28</v>
      </c>
      <c r="H147" s="21"/>
    </row>
    <row r="148" spans="1:8" s="2" customFormat="1" ht="38.25" customHeight="1">
      <c r="A148" s="9">
        <f t="shared" si="2"/>
        <v>140</v>
      </c>
      <c r="B148" s="9" t="s">
        <v>6</v>
      </c>
      <c r="C148" s="12" t="s">
        <v>215</v>
      </c>
      <c r="D148" s="8" t="s">
        <v>214</v>
      </c>
      <c r="E148" s="10">
        <f>10000+10000</f>
        <v>20000</v>
      </c>
      <c r="F148" s="11" t="s">
        <v>213</v>
      </c>
      <c r="G148" s="11" t="s">
        <v>14</v>
      </c>
      <c r="H148" s="21"/>
    </row>
    <row r="149" spans="1:8" s="2" customFormat="1" ht="38.25" customHeight="1">
      <c r="A149" s="9">
        <f t="shared" si="2"/>
        <v>141</v>
      </c>
      <c r="B149" s="9" t="s">
        <v>6</v>
      </c>
      <c r="C149" s="12" t="s">
        <v>212</v>
      </c>
      <c r="D149" s="8" t="s">
        <v>80</v>
      </c>
      <c r="E149" s="10">
        <f>4612.9+6500</f>
        <v>11112.9</v>
      </c>
      <c r="F149" s="11" t="s">
        <v>206</v>
      </c>
      <c r="G149" s="11" t="s">
        <v>211</v>
      </c>
      <c r="H149" s="21"/>
    </row>
    <row r="150" spans="1:8" s="2" customFormat="1" ht="38.25" customHeight="1">
      <c r="A150" s="9">
        <f t="shared" si="2"/>
        <v>142</v>
      </c>
      <c r="B150" s="9" t="s">
        <v>6</v>
      </c>
      <c r="C150" s="12" t="s">
        <v>210</v>
      </c>
      <c r="D150" s="8" t="s">
        <v>74</v>
      </c>
      <c r="E150" s="10">
        <f>10000+10000</f>
        <v>20000</v>
      </c>
      <c r="F150" s="11" t="s">
        <v>187</v>
      </c>
      <c r="G150" s="11" t="s">
        <v>28</v>
      </c>
      <c r="H150" s="21"/>
    </row>
    <row r="151" spans="1:8" s="2" customFormat="1" ht="38.25" customHeight="1">
      <c r="A151" s="9">
        <f t="shared" si="2"/>
        <v>143</v>
      </c>
      <c r="B151" s="9" t="s">
        <v>6</v>
      </c>
      <c r="C151" s="12" t="s">
        <v>209</v>
      </c>
      <c r="D151" s="8" t="s">
        <v>32</v>
      </c>
      <c r="E151" s="13">
        <f>10000+6000+4000</f>
        <v>20000</v>
      </c>
      <c r="F151" s="11" t="s">
        <v>208</v>
      </c>
      <c r="G151" s="11" t="s">
        <v>28</v>
      </c>
      <c r="H151" s="21"/>
    </row>
    <row r="152" spans="1:8" s="2" customFormat="1" ht="38.25" customHeight="1">
      <c r="A152" s="9">
        <f t="shared" si="2"/>
        <v>144</v>
      </c>
      <c r="B152" s="9" t="s">
        <v>6</v>
      </c>
      <c r="C152" s="12" t="s">
        <v>207</v>
      </c>
      <c r="D152" s="8" t="s">
        <v>10</v>
      </c>
      <c r="E152" s="10">
        <f>7096.77+10000</f>
        <v>17096.77</v>
      </c>
      <c r="F152" s="11" t="s">
        <v>206</v>
      </c>
      <c r="G152" s="11" t="s">
        <v>131</v>
      </c>
      <c r="H152" s="21"/>
    </row>
    <row r="153" spans="1:8" s="2" customFormat="1" ht="38.25" customHeight="1">
      <c r="A153" s="9">
        <f t="shared" si="2"/>
        <v>145</v>
      </c>
      <c r="B153" s="9" t="s">
        <v>6</v>
      </c>
      <c r="C153" s="12" t="s">
        <v>205</v>
      </c>
      <c r="D153" s="8" t="s">
        <v>133</v>
      </c>
      <c r="E153" s="13">
        <f>10000+10000</f>
        <v>20000</v>
      </c>
      <c r="F153" s="11" t="s">
        <v>31</v>
      </c>
      <c r="G153" s="11" t="s">
        <v>28</v>
      </c>
      <c r="H153" s="21"/>
    </row>
    <row r="154" spans="1:8" s="2" customFormat="1" ht="38.25" customHeight="1">
      <c r="A154" s="9">
        <f t="shared" si="2"/>
        <v>146</v>
      </c>
      <c r="B154" s="9" t="s">
        <v>6</v>
      </c>
      <c r="C154" s="12" t="s">
        <v>204</v>
      </c>
      <c r="D154" s="12" t="s">
        <v>32</v>
      </c>
      <c r="E154" s="13">
        <f>10000+10000</f>
        <v>20000</v>
      </c>
      <c r="F154" s="11" t="s">
        <v>187</v>
      </c>
      <c r="G154" s="11" t="s">
        <v>203</v>
      </c>
      <c r="H154" s="21"/>
    </row>
    <row r="155" spans="1:8" s="2" customFormat="1" ht="38.25" customHeight="1">
      <c r="A155" s="9">
        <f t="shared" si="2"/>
        <v>147</v>
      </c>
      <c r="B155" s="9" t="s">
        <v>6</v>
      </c>
      <c r="C155" s="12" t="s">
        <v>202</v>
      </c>
      <c r="D155" s="8" t="s">
        <v>99</v>
      </c>
      <c r="E155" s="13">
        <f>6500+6500+6500</f>
        <v>19500</v>
      </c>
      <c r="F155" s="11" t="s">
        <v>15</v>
      </c>
      <c r="G155" s="11" t="s">
        <v>135</v>
      </c>
      <c r="H155" s="21"/>
    </row>
    <row r="156" spans="1:8" s="2" customFormat="1" ht="38.25" customHeight="1">
      <c r="A156" s="9">
        <f t="shared" si="2"/>
        <v>148</v>
      </c>
      <c r="B156" s="9" t="s">
        <v>6</v>
      </c>
      <c r="C156" s="12" t="s">
        <v>201</v>
      </c>
      <c r="D156" s="8" t="s">
        <v>200</v>
      </c>
      <c r="E156" s="10">
        <v>4612.8999999999996</v>
      </c>
      <c r="F156" s="11" t="s">
        <v>126</v>
      </c>
      <c r="G156" s="17"/>
      <c r="H156" s="21"/>
    </row>
    <row r="157" spans="1:8" s="2" customFormat="1" ht="38.25" customHeight="1">
      <c r="A157" s="9">
        <f t="shared" si="2"/>
        <v>149</v>
      </c>
      <c r="B157" s="9" t="s">
        <v>6</v>
      </c>
      <c r="C157" s="12" t="s">
        <v>199</v>
      </c>
      <c r="D157" s="12" t="s">
        <v>32</v>
      </c>
      <c r="E157" s="10">
        <f>7096.77+10000</f>
        <v>17096.77</v>
      </c>
      <c r="F157" s="11" t="s">
        <v>126</v>
      </c>
      <c r="G157" s="11" t="s">
        <v>131</v>
      </c>
      <c r="H157" s="21"/>
    </row>
    <row r="158" spans="1:8" s="2" customFormat="1" ht="38.25" customHeight="1">
      <c r="A158" s="9">
        <f t="shared" si="2"/>
        <v>150</v>
      </c>
      <c r="B158" s="9" t="s">
        <v>6</v>
      </c>
      <c r="C158" s="12" t="s">
        <v>198</v>
      </c>
      <c r="D158" s="8" t="s">
        <v>32</v>
      </c>
      <c r="E158" s="13">
        <f>10000+10000</f>
        <v>20000</v>
      </c>
      <c r="F158" s="11" t="s">
        <v>15</v>
      </c>
      <c r="G158" s="11" t="s">
        <v>28</v>
      </c>
      <c r="H158" s="21"/>
    </row>
    <row r="159" spans="1:8" s="2" customFormat="1" ht="38.25" customHeight="1">
      <c r="A159" s="9">
        <f t="shared" si="2"/>
        <v>151</v>
      </c>
      <c r="B159" s="9" t="s">
        <v>6</v>
      </c>
      <c r="C159" s="12" t="s">
        <v>197</v>
      </c>
      <c r="D159" s="8" t="s">
        <v>74</v>
      </c>
      <c r="E159" s="13">
        <v>12000</v>
      </c>
      <c r="F159" s="11" t="s">
        <v>61</v>
      </c>
      <c r="G159" s="17"/>
      <c r="H159" s="21"/>
    </row>
    <row r="160" spans="1:8" s="2" customFormat="1" ht="38.25" customHeight="1">
      <c r="A160" s="9">
        <f t="shared" si="2"/>
        <v>152</v>
      </c>
      <c r="B160" s="9" t="s">
        <v>6</v>
      </c>
      <c r="C160" s="12" t="s">
        <v>196</v>
      </c>
      <c r="D160" s="8" t="s">
        <v>4</v>
      </c>
      <c r="E160" s="13">
        <v>6500</v>
      </c>
      <c r="F160" s="11" t="s">
        <v>15</v>
      </c>
      <c r="G160" s="17"/>
      <c r="H160" s="21"/>
    </row>
    <row r="161" spans="1:8" s="2" customFormat="1" ht="38.25" customHeight="1">
      <c r="A161" s="9">
        <f t="shared" si="2"/>
        <v>153</v>
      </c>
      <c r="B161" s="9" t="s">
        <v>6</v>
      </c>
      <c r="C161" s="12" t="s">
        <v>195</v>
      </c>
      <c r="D161" s="8" t="s">
        <v>133</v>
      </c>
      <c r="E161" s="10">
        <f>7096.77+10000</f>
        <v>17096.77</v>
      </c>
      <c r="F161" s="11" t="s">
        <v>132</v>
      </c>
      <c r="G161" s="11" t="s">
        <v>131</v>
      </c>
      <c r="H161" s="21"/>
    </row>
    <row r="162" spans="1:8" s="2" customFormat="1" ht="38.25" customHeight="1">
      <c r="A162" s="9">
        <f t="shared" si="2"/>
        <v>154</v>
      </c>
      <c r="B162" s="9" t="s">
        <v>6</v>
      </c>
      <c r="C162" s="12" t="s">
        <v>194</v>
      </c>
      <c r="D162" s="8" t="s">
        <v>4</v>
      </c>
      <c r="E162" s="13">
        <f>6500+6500</f>
        <v>13000</v>
      </c>
      <c r="F162" s="11" t="s">
        <v>15</v>
      </c>
      <c r="G162" s="11" t="s">
        <v>28</v>
      </c>
      <c r="H162" s="21"/>
    </row>
    <row r="163" spans="1:8" s="2" customFormat="1" ht="38.25" customHeight="1">
      <c r="A163" s="9">
        <f t="shared" si="2"/>
        <v>155</v>
      </c>
      <c r="B163" s="9" t="s">
        <v>6</v>
      </c>
      <c r="C163" s="12" t="s">
        <v>193</v>
      </c>
      <c r="D163" s="8" t="s">
        <v>4</v>
      </c>
      <c r="E163" s="13">
        <f>6500+6500</f>
        <v>13000</v>
      </c>
      <c r="F163" s="11" t="s">
        <v>9</v>
      </c>
      <c r="G163" s="11" t="s">
        <v>28</v>
      </c>
      <c r="H163" s="21"/>
    </row>
    <row r="164" spans="1:8" s="2" customFormat="1" ht="38.25" customHeight="1">
      <c r="A164" s="9">
        <f t="shared" si="2"/>
        <v>156</v>
      </c>
      <c r="B164" s="9" t="s">
        <v>6</v>
      </c>
      <c r="C164" s="12" t="s">
        <v>192</v>
      </c>
      <c r="D164" s="8" t="s">
        <v>4</v>
      </c>
      <c r="E164" s="13">
        <f>10000+6000</f>
        <v>16000</v>
      </c>
      <c r="F164" s="11" t="s">
        <v>9</v>
      </c>
      <c r="G164" s="11" t="s">
        <v>191</v>
      </c>
      <c r="H164" s="21"/>
    </row>
    <row r="165" spans="1:8" s="2" customFormat="1" ht="38.25" customHeight="1">
      <c r="A165" s="9">
        <f t="shared" si="2"/>
        <v>157</v>
      </c>
      <c r="B165" s="9" t="s">
        <v>6</v>
      </c>
      <c r="C165" s="12" t="s">
        <v>190</v>
      </c>
      <c r="D165" s="8" t="s">
        <v>4</v>
      </c>
      <c r="E165" s="13">
        <f>6500+3900</f>
        <v>10400</v>
      </c>
      <c r="F165" s="11" t="s">
        <v>9</v>
      </c>
      <c r="G165" s="11" t="s">
        <v>140</v>
      </c>
      <c r="H165" s="21"/>
    </row>
    <row r="166" spans="1:8" s="2" customFormat="1" ht="38.25" customHeight="1">
      <c r="A166" s="9">
        <f t="shared" si="2"/>
        <v>158</v>
      </c>
      <c r="B166" s="9" t="s">
        <v>6</v>
      </c>
      <c r="C166" s="12" t="s">
        <v>189</v>
      </c>
      <c r="D166" s="8" t="s">
        <v>32</v>
      </c>
      <c r="E166" s="10">
        <f>10000+10000</f>
        <v>20000</v>
      </c>
      <c r="F166" s="11" t="s">
        <v>29</v>
      </c>
      <c r="G166" s="11" t="s">
        <v>28</v>
      </c>
      <c r="H166" s="21"/>
    </row>
    <row r="167" spans="1:8" s="2" customFormat="1" ht="38.25" customHeight="1">
      <c r="A167" s="9">
        <f t="shared" si="2"/>
        <v>159</v>
      </c>
      <c r="B167" s="9" t="s">
        <v>6</v>
      </c>
      <c r="C167" s="12" t="s">
        <v>188</v>
      </c>
      <c r="D167" s="8" t="s">
        <v>7</v>
      </c>
      <c r="E167" s="10">
        <f>8000+8000</f>
        <v>16000</v>
      </c>
      <c r="F167" s="11" t="s">
        <v>187</v>
      </c>
      <c r="G167" s="11" t="s">
        <v>28</v>
      </c>
      <c r="H167" s="21"/>
    </row>
    <row r="168" spans="1:8" s="2" customFormat="1" ht="38.25" customHeight="1">
      <c r="A168" s="9">
        <f t="shared" si="2"/>
        <v>160</v>
      </c>
      <c r="B168" s="9" t="s">
        <v>6</v>
      </c>
      <c r="C168" s="12" t="s">
        <v>186</v>
      </c>
      <c r="D168" s="8" t="s">
        <v>4</v>
      </c>
      <c r="E168" s="13">
        <f>6500+3900</f>
        <v>10400</v>
      </c>
      <c r="F168" s="11" t="s">
        <v>9</v>
      </c>
      <c r="G168" s="11" t="s">
        <v>140</v>
      </c>
      <c r="H168" s="21"/>
    </row>
    <row r="169" spans="1:8" s="2" customFormat="1" ht="38.25" customHeight="1">
      <c r="A169" s="9">
        <f t="shared" si="2"/>
        <v>161</v>
      </c>
      <c r="B169" s="9" t="s">
        <v>6</v>
      </c>
      <c r="C169" s="12" t="s">
        <v>185</v>
      </c>
      <c r="D169" s="8" t="s">
        <v>4</v>
      </c>
      <c r="E169" s="13">
        <f>6500+3900</f>
        <v>10400</v>
      </c>
      <c r="F169" s="11" t="s">
        <v>9</v>
      </c>
      <c r="G169" s="11" t="s">
        <v>140</v>
      </c>
      <c r="H169" s="21"/>
    </row>
    <row r="170" spans="1:8" s="2" customFormat="1" ht="38.25" customHeight="1">
      <c r="A170" s="9">
        <f t="shared" si="2"/>
        <v>162</v>
      </c>
      <c r="B170" s="9" t="s">
        <v>6</v>
      </c>
      <c r="C170" s="12" t="s">
        <v>184</v>
      </c>
      <c r="D170" s="12" t="s">
        <v>32</v>
      </c>
      <c r="E170" s="10">
        <f>7096.77+10000</f>
        <v>17096.77</v>
      </c>
      <c r="F170" s="11" t="s">
        <v>126</v>
      </c>
      <c r="G170" s="11" t="s">
        <v>131</v>
      </c>
      <c r="H170" s="21"/>
    </row>
    <row r="171" spans="1:8" s="2" customFormat="1" ht="38.25" customHeight="1">
      <c r="A171" s="9">
        <f t="shared" si="2"/>
        <v>163</v>
      </c>
      <c r="B171" s="9" t="s">
        <v>6</v>
      </c>
      <c r="C171" s="12" t="s">
        <v>183</v>
      </c>
      <c r="D171" s="8" t="s">
        <v>80</v>
      </c>
      <c r="E171" s="13">
        <f>6500+6500</f>
        <v>13000</v>
      </c>
      <c r="F171" s="11" t="s">
        <v>15</v>
      </c>
      <c r="G171" s="11" t="s">
        <v>28</v>
      </c>
      <c r="H171" s="21"/>
    </row>
    <row r="172" spans="1:8" s="2" customFormat="1" ht="38.25" customHeight="1">
      <c r="A172" s="9">
        <f t="shared" si="2"/>
        <v>164</v>
      </c>
      <c r="B172" s="9" t="s">
        <v>6</v>
      </c>
      <c r="C172" s="12" t="s">
        <v>182</v>
      </c>
      <c r="D172" s="8" t="s">
        <v>32</v>
      </c>
      <c r="E172" s="13">
        <f>10000+6000</f>
        <v>16000</v>
      </c>
      <c r="F172" s="11" t="s">
        <v>9</v>
      </c>
      <c r="G172" s="11" t="s">
        <v>140</v>
      </c>
      <c r="H172" s="21"/>
    </row>
    <row r="173" spans="1:8" s="2" customFormat="1" ht="38.25" customHeight="1">
      <c r="A173" s="9">
        <f t="shared" si="2"/>
        <v>165</v>
      </c>
      <c r="B173" s="9" t="s">
        <v>6</v>
      </c>
      <c r="C173" s="12" t="s">
        <v>181</v>
      </c>
      <c r="D173" s="8" t="s">
        <v>4</v>
      </c>
      <c r="E173" s="13">
        <f t="shared" ref="E173:E180" si="3">6500+3900</f>
        <v>10400</v>
      </c>
      <c r="F173" s="11" t="s">
        <v>9</v>
      </c>
      <c r="G173" s="11" t="s">
        <v>28</v>
      </c>
      <c r="H173" s="21"/>
    </row>
    <row r="174" spans="1:8" s="2" customFormat="1" ht="38.25" customHeight="1">
      <c r="A174" s="9">
        <f t="shared" si="2"/>
        <v>166</v>
      </c>
      <c r="B174" s="9" t="s">
        <v>6</v>
      </c>
      <c r="C174" s="12" t="s">
        <v>180</v>
      </c>
      <c r="D174" s="8" t="s">
        <v>4</v>
      </c>
      <c r="E174" s="13">
        <f t="shared" si="3"/>
        <v>10400</v>
      </c>
      <c r="F174" s="11" t="s">
        <v>9</v>
      </c>
      <c r="G174" s="11" t="s">
        <v>140</v>
      </c>
      <c r="H174" s="21"/>
    </row>
    <row r="175" spans="1:8" s="2" customFormat="1" ht="38.25" customHeight="1">
      <c r="A175" s="9">
        <f t="shared" si="2"/>
        <v>167</v>
      </c>
      <c r="B175" s="9" t="s">
        <v>6</v>
      </c>
      <c r="C175" s="12" t="s">
        <v>179</v>
      </c>
      <c r="D175" s="8" t="s">
        <v>4</v>
      </c>
      <c r="E175" s="13">
        <f t="shared" si="3"/>
        <v>10400</v>
      </c>
      <c r="F175" s="11" t="s">
        <v>9</v>
      </c>
      <c r="G175" s="11" t="s">
        <v>140</v>
      </c>
      <c r="H175" s="21"/>
    </row>
    <row r="176" spans="1:8" s="2" customFormat="1" ht="38.25" customHeight="1">
      <c r="A176" s="9">
        <f t="shared" si="2"/>
        <v>168</v>
      </c>
      <c r="B176" s="9" t="s">
        <v>6</v>
      </c>
      <c r="C176" s="12" t="s">
        <v>178</v>
      </c>
      <c r="D176" s="8" t="s">
        <v>4</v>
      </c>
      <c r="E176" s="13">
        <f t="shared" si="3"/>
        <v>10400</v>
      </c>
      <c r="F176" s="11" t="s">
        <v>9</v>
      </c>
      <c r="G176" s="11" t="s">
        <v>140</v>
      </c>
      <c r="H176" s="21"/>
    </row>
    <row r="177" spans="1:8" s="2" customFormat="1" ht="38.25" customHeight="1">
      <c r="A177" s="9">
        <f t="shared" si="2"/>
        <v>169</v>
      </c>
      <c r="B177" s="9" t="s">
        <v>6</v>
      </c>
      <c r="C177" s="12" t="s">
        <v>177</v>
      </c>
      <c r="D177" s="8" t="s">
        <v>4</v>
      </c>
      <c r="E177" s="13">
        <f t="shared" si="3"/>
        <v>10400</v>
      </c>
      <c r="F177" s="11" t="s">
        <v>9</v>
      </c>
      <c r="G177" s="11" t="s">
        <v>28</v>
      </c>
      <c r="H177" s="21"/>
    </row>
    <row r="178" spans="1:8" s="2" customFormat="1" ht="38.25" customHeight="1">
      <c r="A178" s="9">
        <f t="shared" si="2"/>
        <v>170</v>
      </c>
      <c r="B178" s="9" t="s">
        <v>6</v>
      </c>
      <c r="C178" s="12" t="s">
        <v>176</v>
      </c>
      <c r="D178" s="8" t="s">
        <v>4</v>
      </c>
      <c r="E178" s="13">
        <f t="shared" si="3"/>
        <v>10400</v>
      </c>
      <c r="F178" s="11" t="s">
        <v>9</v>
      </c>
      <c r="G178" s="11" t="s">
        <v>140</v>
      </c>
      <c r="H178" s="21"/>
    </row>
    <row r="179" spans="1:8" s="2" customFormat="1" ht="38.25" customHeight="1">
      <c r="A179" s="9">
        <f t="shared" si="2"/>
        <v>171</v>
      </c>
      <c r="B179" s="9" t="s">
        <v>6</v>
      </c>
      <c r="C179" s="12" t="s">
        <v>175</v>
      </c>
      <c r="D179" s="8" t="s">
        <v>4</v>
      </c>
      <c r="E179" s="13">
        <f t="shared" si="3"/>
        <v>10400</v>
      </c>
      <c r="F179" s="11" t="s">
        <v>9</v>
      </c>
      <c r="G179" s="11" t="s">
        <v>173</v>
      </c>
      <c r="H179" s="21"/>
    </row>
    <row r="180" spans="1:8" s="2" customFormat="1" ht="38.25" customHeight="1">
      <c r="A180" s="9">
        <f t="shared" si="2"/>
        <v>172</v>
      </c>
      <c r="B180" s="9" t="s">
        <v>6</v>
      </c>
      <c r="C180" s="12" t="s">
        <v>174</v>
      </c>
      <c r="D180" s="8" t="s">
        <v>4</v>
      </c>
      <c r="E180" s="13">
        <f t="shared" si="3"/>
        <v>10400</v>
      </c>
      <c r="F180" s="11" t="s">
        <v>9</v>
      </c>
      <c r="G180" s="11" t="s">
        <v>173</v>
      </c>
      <c r="H180" s="21"/>
    </row>
    <row r="181" spans="1:8" s="2" customFormat="1" ht="38.25" customHeight="1">
      <c r="A181" s="9">
        <f t="shared" si="2"/>
        <v>173</v>
      </c>
      <c r="B181" s="9" t="s">
        <v>6</v>
      </c>
      <c r="C181" s="12" t="s">
        <v>172</v>
      </c>
      <c r="D181" s="8" t="s">
        <v>32</v>
      </c>
      <c r="E181" s="13">
        <f>10000+6000</f>
        <v>16000</v>
      </c>
      <c r="F181" s="11" t="s">
        <v>9</v>
      </c>
      <c r="G181" s="11" t="s">
        <v>140</v>
      </c>
      <c r="H181" s="21"/>
    </row>
    <row r="182" spans="1:8" s="2" customFormat="1" ht="38.25" customHeight="1">
      <c r="A182" s="9">
        <f t="shared" si="2"/>
        <v>174</v>
      </c>
      <c r="B182" s="9" t="s">
        <v>6</v>
      </c>
      <c r="C182" s="12" t="s">
        <v>171</v>
      </c>
      <c r="D182" s="8" t="s">
        <v>4</v>
      </c>
      <c r="E182" s="13">
        <f t="shared" ref="E182:E192" si="4">6500+3900</f>
        <v>10400</v>
      </c>
      <c r="F182" s="11" t="s">
        <v>9</v>
      </c>
      <c r="G182" s="11" t="s">
        <v>169</v>
      </c>
      <c r="H182" s="21"/>
    </row>
    <row r="183" spans="1:8" s="2" customFormat="1" ht="38.25" customHeight="1">
      <c r="A183" s="9">
        <f t="shared" si="2"/>
        <v>175</v>
      </c>
      <c r="B183" s="9" t="s">
        <v>6</v>
      </c>
      <c r="C183" s="12" t="s">
        <v>170</v>
      </c>
      <c r="D183" s="8" t="s">
        <v>4</v>
      </c>
      <c r="E183" s="13">
        <f t="shared" si="4"/>
        <v>10400</v>
      </c>
      <c r="F183" s="11" t="s">
        <v>9</v>
      </c>
      <c r="G183" s="11" t="s">
        <v>169</v>
      </c>
      <c r="H183" s="21"/>
    </row>
    <row r="184" spans="1:8" s="2" customFormat="1" ht="38.25" customHeight="1">
      <c r="A184" s="9">
        <f t="shared" si="2"/>
        <v>176</v>
      </c>
      <c r="B184" s="9" t="s">
        <v>6</v>
      </c>
      <c r="C184" s="12" t="s">
        <v>168</v>
      </c>
      <c r="D184" s="8" t="s">
        <v>4</v>
      </c>
      <c r="E184" s="13">
        <f t="shared" si="4"/>
        <v>10400</v>
      </c>
      <c r="F184" s="11" t="s">
        <v>9</v>
      </c>
      <c r="G184" s="11" t="s">
        <v>140</v>
      </c>
      <c r="H184" s="21"/>
    </row>
    <row r="185" spans="1:8" s="2" customFormat="1" ht="38.25" customHeight="1">
      <c r="A185" s="9">
        <f t="shared" si="2"/>
        <v>177</v>
      </c>
      <c r="B185" s="9" t="s">
        <v>6</v>
      </c>
      <c r="C185" s="12" t="s">
        <v>167</v>
      </c>
      <c r="D185" s="8" t="s">
        <v>4</v>
      </c>
      <c r="E185" s="13">
        <f t="shared" si="4"/>
        <v>10400</v>
      </c>
      <c r="F185" s="11" t="s">
        <v>9</v>
      </c>
      <c r="G185" s="11" t="s">
        <v>140</v>
      </c>
      <c r="H185" s="21"/>
    </row>
    <row r="186" spans="1:8" s="2" customFormat="1" ht="38.25" customHeight="1">
      <c r="A186" s="9">
        <f t="shared" si="2"/>
        <v>178</v>
      </c>
      <c r="B186" s="9" t="s">
        <v>6</v>
      </c>
      <c r="C186" s="12" t="s">
        <v>166</v>
      </c>
      <c r="D186" s="8" t="s">
        <v>4</v>
      </c>
      <c r="E186" s="13">
        <f t="shared" si="4"/>
        <v>10400</v>
      </c>
      <c r="F186" s="11" t="s">
        <v>9</v>
      </c>
      <c r="G186" s="11" t="s">
        <v>140</v>
      </c>
      <c r="H186" s="21"/>
    </row>
    <row r="187" spans="1:8" s="2" customFormat="1" ht="38.25" customHeight="1">
      <c r="A187" s="9">
        <f t="shared" si="2"/>
        <v>179</v>
      </c>
      <c r="B187" s="9" t="s">
        <v>6</v>
      </c>
      <c r="C187" s="12" t="s">
        <v>165</v>
      </c>
      <c r="D187" s="8" t="s">
        <v>4</v>
      </c>
      <c r="E187" s="13">
        <f t="shared" si="4"/>
        <v>10400</v>
      </c>
      <c r="F187" s="11" t="s">
        <v>9</v>
      </c>
      <c r="G187" s="11" t="s">
        <v>140</v>
      </c>
      <c r="H187" s="21"/>
    </row>
    <row r="188" spans="1:8" s="2" customFormat="1" ht="38.25" customHeight="1">
      <c r="A188" s="9">
        <f t="shared" si="2"/>
        <v>180</v>
      </c>
      <c r="B188" s="9" t="s">
        <v>6</v>
      </c>
      <c r="C188" s="12" t="s">
        <v>164</v>
      </c>
      <c r="D188" s="8" t="s">
        <v>4</v>
      </c>
      <c r="E188" s="13">
        <f t="shared" si="4"/>
        <v>10400</v>
      </c>
      <c r="F188" s="11" t="s">
        <v>9</v>
      </c>
      <c r="G188" s="11" t="s">
        <v>140</v>
      </c>
      <c r="H188" s="21"/>
    </row>
    <row r="189" spans="1:8" s="2" customFormat="1" ht="38.25" customHeight="1">
      <c r="A189" s="9">
        <f t="shared" si="2"/>
        <v>181</v>
      </c>
      <c r="B189" s="9" t="s">
        <v>6</v>
      </c>
      <c r="C189" s="12" t="s">
        <v>163</v>
      </c>
      <c r="D189" s="8" t="s">
        <v>4</v>
      </c>
      <c r="E189" s="13">
        <f t="shared" si="4"/>
        <v>10400</v>
      </c>
      <c r="F189" s="11" t="s">
        <v>9</v>
      </c>
      <c r="G189" s="11" t="s">
        <v>140</v>
      </c>
      <c r="H189" s="21"/>
    </row>
    <row r="190" spans="1:8" s="2" customFormat="1" ht="38.25" customHeight="1">
      <c r="A190" s="9">
        <f t="shared" si="2"/>
        <v>182</v>
      </c>
      <c r="B190" s="9" t="s">
        <v>6</v>
      </c>
      <c r="C190" s="12" t="s">
        <v>162</v>
      </c>
      <c r="D190" s="8" t="s">
        <v>4</v>
      </c>
      <c r="E190" s="13">
        <f t="shared" si="4"/>
        <v>10400</v>
      </c>
      <c r="F190" s="11" t="s">
        <v>9</v>
      </c>
      <c r="G190" s="11" t="s">
        <v>140</v>
      </c>
      <c r="H190" s="21"/>
    </row>
    <row r="191" spans="1:8" s="2" customFormat="1" ht="38.25" customHeight="1">
      <c r="A191" s="9">
        <f t="shared" si="2"/>
        <v>183</v>
      </c>
      <c r="B191" s="9" t="s">
        <v>6</v>
      </c>
      <c r="C191" s="12" t="s">
        <v>161</v>
      </c>
      <c r="D191" s="8" t="s">
        <v>4</v>
      </c>
      <c r="E191" s="13">
        <f t="shared" si="4"/>
        <v>10400</v>
      </c>
      <c r="F191" s="11" t="s">
        <v>9</v>
      </c>
      <c r="G191" s="11" t="s">
        <v>140</v>
      </c>
      <c r="H191" s="21"/>
    </row>
    <row r="192" spans="1:8" s="2" customFormat="1" ht="38.25" customHeight="1">
      <c r="A192" s="9">
        <f t="shared" si="2"/>
        <v>184</v>
      </c>
      <c r="B192" s="9" t="s">
        <v>6</v>
      </c>
      <c r="C192" s="12" t="s">
        <v>160</v>
      </c>
      <c r="D192" s="8" t="s">
        <v>4</v>
      </c>
      <c r="E192" s="13">
        <f t="shared" si="4"/>
        <v>10400</v>
      </c>
      <c r="F192" s="11" t="s">
        <v>9</v>
      </c>
      <c r="G192" s="11" t="s">
        <v>140</v>
      </c>
      <c r="H192" s="21"/>
    </row>
    <row r="193" spans="1:8" s="2" customFormat="1" ht="38.25" customHeight="1">
      <c r="A193" s="9">
        <f t="shared" si="2"/>
        <v>185</v>
      </c>
      <c r="B193" s="9" t="s">
        <v>6</v>
      </c>
      <c r="C193" s="12" t="s">
        <v>159</v>
      </c>
      <c r="D193" s="8" t="s">
        <v>37</v>
      </c>
      <c r="E193" s="13">
        <f>6500+6500</f>
        <v>13000</v>
      </c>
      <c r="F193" s="11" t="s">
        <v>15</v>
      </c>
      <c r="G193" s="11" t="s">
        <v>28</v>
      </c>
      <c r="H193" s="21"/>
    </row>
    <row r="194" spans="1:8" s="2" customFormat="1" ht="38.25" customHeight="1">
      <c r="A194" s="9">
        <f t="shared" si="2"/>
        <v>186</v>
      </c>
      <c r="B194" s="9" t="s">
        <v>6</v>
      </c>
      <c r="C194" s="12" t="s">
        <v>158</v>
      </c>
      <c r="D194" s="8" t="s">
        <v>80</v>
      </c>
      <c r="E194" s="13">
        <f>6500+6500</f>
        <v>13000</v>
      </c>
      <c r="F194" s="11" t="s">
        <v>15</v>
      </c>
      <c r="G194" s="11" t="s">
        <v>28</v>
      </c>
      <c r="H194" s="21"/>
    </row>
    <row r="195" spans="1:8" s="2" customFormat="1" ht="38.25" customHeight="1">
      <c r="A195" s="9">
        <f t="shared" si="2"/>
        <v>187</v>
      </c>
      <c r="B195" s="9" t="s">
        <v>6</v>
      </c>
      <c r="C195" s="12" t="s">
        <v>157</v>
      </c>
      <c r="D195" s="8" t="s">
        <v>4</v>
      </c>
      <c r="E195" s="13">
        <v>6500</v>
      </c>
      <c r="F195" s="11" t="s">
        <v>144</v>
      </c>
      <c r="G195" s="17"/>
      <c r="H195" s="21"/>
    </row>
    <row r="196" spans="1:8" s="2" customFormat="1" ht="38.25" customHeight="1">
      <c r="A196" s="9">
        <f t="shared" si="2"/>
        <v>188</v>
      </c>
      <c r="B196" s="9" t="s">
        <v>6</v>
      </c>
      <c r="C196" s="12" t="s">
        <v>156</v>
      </c>
      <c r="D196" s="8" t="s">
        <v>32</v>
      </c>
      <c r="E196" s="13">
        <f>10000+10000</f>
        <v>20000</v>
      </c>
      <c r="F196" s="11" t="s">
        <v>15</v>
      </c>
      <c r="G196" s="11" t="s">
        <v>28</v>
      </c>
      <c r="H196" s="21"/>
    </row>
    <row r="197" spans="1:8" s="2" customFormat="1" ht="38.25" customHeight="1">
      <c r="A197" s="9">
        <f t="shared" si="2"/>
        <v>189</v>
      </c>
      <c r="B197" s="9" t="s">
        <v>6</v>
      </c>
      <c r="C197" s="12" t="s">
        <v>155</v>
      </c>
      <c r="D197" s="15" t="s">
        <v>154</v>
      </c>
      <c r="E197" s="13">
        <f>6500+6500</f>
        <v>13000</v>
      </c>
      <c r="F197" s="11" t="s">
        <v>15</v>
      </c>
      <c r="G197" s="11" t="s">
        <v>28</v>
      </c>
      <c r="H197" s="21"/>
    </row>
    <row r="198" spans="1:8" s="2" customFormat="1" ht="38.25" customHeight="1">
      <c r="A198" s="9">
        <f t="shared" si="2"/>
        <v>190</v>
      </c>
      <c r="B198" s="9" t="s">
        <v>6</v>
      </c>
      <c r="C198" s="12" t="s">
        <v>153</v>
      </c>
      <c r="D198" s="8" t="s">
        <v>32</v>
      </c>
      <c r="E198" s="13">
        <f>10000+10000</f>
        <v>20000</v>
      </c>
      <c r="F198" s="11" t="s">
        <v>15</v>
      </c>
      <c r="G198" s="11" t="s">
        <v>28</v>
      </c>
      <c r="H198" s="21"/>
    </row>
    <row r="199" spans="1:8" s="2" customFormat="1" ht="38.25" customHeight="1">
      <c r="A199" s="9">
        <f t="shared" si="2"/>
        <v>191</v>
      </c>
      <c r="B199" s="9" t="s">
        <v>6</v>
      </c>
      <c r="C199" s="12" t="s">
        <v>152</v>
      </c>
      <c r="D199" s="8" t="s">
        <v>80</v>
      </c>
      <c r="E199" s="13">
        <f>6500+6500</f>
        <v>13000</v>
      </c>
      <c r="F199" s="11" t="s">
        <v>15</v>
      </c>
      <c r="G199" s="11" t="s">
        <v>28</v>
      </c>
      <c r="H199" s="21"/>
    </row>
    <row r="200" spans="1:8" s="2" customFormat="1" ht="38.25" customHeight="1">
      <c r="A200" s="9">
        <f t="shared" si="2"/>
        <v>192</v>
      </c>
      <c r="B200" s="9" t="s">
        <v>6</v>
      </c>
      <c r="C200" s="12" t="s">
        <v>151</v>
      </c>
      <c r="D200" s="8" t="s">
        <v>32</v>
      </c>
      <c r="E200" s="13">
        <f>10000+10000</f>
        <v>20000</v>
      </c>
      <c r="F200" s="11" t="s">
        <v>15</v>
      </c>
      <c r="G200" s="11" t="s">
        <v>28</v>
      </c>
      <c r="H200" s="21"/>
    </row>
    <row r="201" spans="1:8" s="2" customFormat="1" ht="38.25" customHeight="1">
      <c r="A201" s="9">
        <f t="shared" si="2"/>
        <v>193</v>
      </c>
      <c r="B201" s="9" t="s">
        <v>6</v>
      </c>
      <c r="C201" s="12" t="s">
        <v>150</v>
      </c>
      <c r="D201" s="8" t="s">
        <v>80</v>
      </c>
      <c r="E201" s="13">
        <f>6500+6500</f>
        <v>13000</v>
      </c>
      <c r="F201" s="11" t="s">
        <v>15</v>
      </c>
      <c r="G201" s="11" t="s">
        <v>28</v>
      </c>
      <c r="H201" s="21"/>
    </row>
    <row r="202" spans="1:8" s="2" customFormat="1" ht="38.25" customHeight="1">
      <c r="A202" s="9">
        <f t="shared" ref="A202:A253" si="5">A201+1</f>
        <v>194</v>
      </c>
      <c r="B202" s="9" t="s">
        <v>6</v>
      </c>
      <c r="C202" s="12" t="s">
        <v>149</v>
      </c>
      <c r="D202" s="8" t="s">
        <v>80</v>
      </c>
      <c r="E202" s="13">
        <f>6500+6500</f>
        <v>13000</v>
      </c>
      <c r="F202" s="11" t="s">
        <v>15</v>
      </c>
      <c r="G202" s="11" t="s">
        <v>28</v>
      </c>
      <c r="H202" s="21"/>
    </row>
    <row r="203" spans="1:8" s="2" customFormat="1" ht="38.25" customHeight="1">
      <c r="A203" s="9">
        <f t="shared" si="5"/>
        <v>195</v>
      </c>
      <c r="B203" s="9" t="s">
        <v>6</v>
      </c>
      <c r="C203" s="12" t="s">
        <v>148</v>
      </c>
      <c r="D203" s="8" t="s">
        <v>32</v>
      </c>
      <c r="E203" s="13">
        <f>10000+10000</f>
        <v>20000</v>
      </c>
      <c r="F203" s="11" t="s">
        <v>15</v>
      </c>
      <c r="G203" s="11" t="s">
        <v>28</v>
      </c>
      <c r="H203" s="21"/>
    </row>
    <row r="204" spans="1:8" s="2" customFormat="1" ht="38.25" customHeight="1">
      <c r="A204" s="9">
        <f t="shared" si="5"/>
        <v>196</v>
      </c>
      <c r="B204" s="9" t="s">
        <v>6</v>
      </c>
      <c r="C204" s="12" t="s">
        <v>147</v>
      </c>
      <c r="D204" s="8" t="s">
        <v>4</v>
      </c>
      <c r="E204" s="13">
        <f>6500+6500</f>
        <v>13000</v>
      </c>
      <c r="F204" s="11" t="s">
        <v>15</v>
      </c>
      <c r="G204" s="11" t="s">
        <v>28</v>
      </c>
      <c r="H204" s="21"/>
    </row>
    <row r="205" spans="1:8" s="2" customFormat="1" ht="38.25" customHeight="1">
      <c r="A205" s="9">
        <f t="shared" si="5"/>
        <v>197</v>
      </c>
      <c r="B205" s="9" t="s">
        <v>6</v>
      </c>
      <c r="C205" s="12" t="s">
        <v>146</v>
      </c>
      <c r="D205" s="8" t="s">
        <v>4</v>
      </c>
      <c r="E205" s="13">
        <v>6500</v>
      </c>
      <c r="F205" s="11" t="s">
        <v>144</v>
      </c>
      <c r="G205" s="17"/>
      <c r="H205" s="21"/>
    </row>
    <row r="206" spans="1:8" s="2" customFormat="1" ht="38.25" customHeight="1">
      <c r="A206" s="9">
        <f t="shared" si="5"/>
        <v>198</v>
      </c>
      <c r="B206" s="9" t="s">
        <v>6</v>
      </c>
      <c r="C206" s="12" t="s">
        <v>145</v>
      </c>
      <c r="D206" s="8" t="s">
        <v>4</v>
      </c>
      <c r="E206" s="13">
        <v>6500</v>
      </c>
      <c r="F206" s="11" t="s">
        <v>144</v>
      </c>
      <c r="G206" s="17"/>
      <c r="H206" s="21"/>
    </row>
    <row r="207" spans="1:8" s="2" customFormat="1" ht="38.25" customHeight="1">
      <c r="A207" s="9">
        <f t="shared" si="5"/>
        <v>199</v>
      </c>
      <c r="B207" s="9" t="s">
        <v>6</v>
      </c>
      <c r="C207" s="12" t="s">
        <v>143</v>
      </c>
      <c r="D207" s="8" t="s">
        <v>80</v>
      </c>
      <c r="E207" s="10">
        <f>4822.58+1677.42+6500</f>
        <v>13000</v>
      </c>
      <c r="F207" s="11" t="s">
        <v>142</v>
      </c>
      <c r="G207" s="11" t="s">
        <v>28</v>
      </c>
      <c r="H207" s="21"/>
    </row>
    <row r="208" spans="1:8" s="2" customFormat="1" ht="38.25" customHeight="1">
      <c r="A208" s="9">
        <f t="shared" si="5"/>
        <v>200</v>
      </c>
      <c r="B208" s="9" t="s">
        <v>6</v>
      </c>
      <c r="C208" s="12" t="s">
        <v>141</v>
      </c>
      <c r="D208" s="8" t="s">
        <v>4</v>
      </c>
      <c r="E208" s="13">
        <f>6500+3900</f>
        <v>10400</v>
      </c>
      <c r="F208" s="11" t="s">
        <v>9</v>
      </c>
      <c r="G208" s="11" t="s">
        <v>140</v>
      </c>
      <c r="H208" s="21"/>
    </row>
    <row r="209" spans="1:8" s="2" customFormat="1" ht="38.25" customHeight="1">
      <c r="A209" s="9">
        <f t="shared" si="5"/>
        <v>201</v>
      </c>
      <c r="B209" s="9" t="s">
        <v>6</v>
      </c>
      <c r="C209" s="12" t="s">
        <v>139</v>
      </c>
      <c r="D209" s="8" t="s">
        <v>80</v>
      </c>
      <c r="E209" s="13">
        <f>6500+6500</f>
        <v>13000</v>
      </c>
      <c r="F209" s="11" t="s">
        <v>15</v>
      </c>
      <c r="G209" s="11" t="s">
        <v>28</v>
      </c>
      <c r="H209" s="21"/>
    </row>
    <row r="210" spans="1:8" s="2" customFormat="1" ht="38.25" customHeight="1">
      <c r="A210" s="9">
        <f t="shared" si="5"/>
        <v>202</v>
      </c>
      <c r="B210" s="9" t="s">
        <v>6</v>
      </c>
      <c r="C210" s="12" t="s">
        <v>138</v>
      </c>
      <c r="D210" s="16" t="s">
        <v>80</v>
      </c>
      <c r="E210" s="13">
        <f>6000+6000</f>
        <v>12000</v>
      </c>
      <c r="F210" s="11" t="s">
        <v>136</v>
      </c>
      <c r="G210" s="11" t="s">
        <v>28</v>
      </c>
      <c r="H210" s="21"/>
    </row>
    <row r="211" spans="1:8" s="2" customFormat="1" ht="38.25" customHeight="1">
      <c r="A211" s="9">
        <f t="shared" si="5"/>
        <v>203</v>
      </c>
      <c r="B211" s="9" t="s">
        <v>6</v>
      </c>
      <c r="C211" s="12" t="s">
        <v>137</v>
      </c>
      <c r="D211" s="16" t="s">
        <v>80</v>
      </c>
      <c r="E211" s="13">
        <f>6000+6000+6000</f>
        <v>18000</v>
      </c>
      <c r="F211" s="11" t="s">
        <v>136</v>
      </c>
      <c r="G211" s="11" t="s">
        <v>135</v>
      </c>
      <c r="H211" s="21"/>
    </row>
    <row r="212" spans="1:8" s="2" customFormat="1" ht="38.25" customHeight="1">
      <c r="A212" s="9">
        <f t="shared" si="5"/>
        <v>204</v>
      </c>
      <c r="B212" s="9" t="s">
        <v>6</v>
      </c>
      <c r="C212" s="12" t="s">
        <v>134</v>
      </c>
      <c r="D212" s="8" t="s">
        <v>133</v>
      </c>
      <c r="E212" s="10">
        <f>7096.77+10000</f>
        <v>17096.77</v>
      </c>
      <c r="F212" s="11" t="s">
        <v>132</v>
      </c>
      <c r="G212" s="11" t="s">
        <v>131</v>
      </c>
      <c r="H212" s="21"/>
    </row>
    <row r="213" spans="1:8" s="2" customFormat="1" ht="38.25" customHeight="1">
      <c r="A213" s="9">
        <f t="shared" si="5"/>
        <v>205</v>
      </c>
      <c r="B213" s="9" t="s">
        <v>6</v>
      </c>
      <c r="C213" s="12" t="s">
        <v>130</v>
      </c>
      <c r="D213" s="8" t="s">
        <v>62</v>
      </c>
      <c r="E213" s="10">
        <f>4612.9+6500+6500</f>
        <v>17612.900000000001</v>
      </c>
      <c r="F213" s="11" t="s">
        <v>126</v>
      </c>
      <c r="G213" s="11" t="s">
        <v>129</v>
      </c>
      <c r="H213" s="21"/>
    </row>
    <row r="214" spans="1:8" s="2" customFormat="1" ht="38.25" customHeight="1">
      <c r="A214" s="9">
        <f t="shared" si="5"/>
        <v>206</v>
      </c>
      <c r="B214" s="9" t="s">
        <v>6</v>
      </c>
      <c r="C214" s="12" t="s">
        <v>128</v>
      </c>
      <c r="D214" s="8" t="s">
        <v>127</v>
      </c>
      <c r="E214" s="10">
        <f>4612.9+6500</f>
        <v>11112.9</v>
      </c>
      <c r="F214" s="11" t="s">
        <v>126</v>
      </c>
      <c r="G214" s="11" t="s">
        <v>125</v>
      </c>
      <c r="H214" s="21"/>
    </row>
    <row r="215" spans="1:8" s="2" customFormat="1" ht="38.25" customHeight="1">
      <c r="A215" s="9">
        <f t="shared" si="5"/>
        <v>207</v>
      </c>
      <c r="B215" s="9" t="s">
        <v>6</v>
      </c>
      <c r="C215" s="12" t="s">
        <v>124</v>
      </c>
      <c r="D215" s="8" t="s">
        <v>4</v>
      </c>
      <c r="E215" s="10">
        <f>8000+1806.45+8000+8000</f>
        <v>25806.45</v>
      </c>
      <c r="F215" s="11" t="s">
        <v>24</v>
      </c>
      <c r="G215" s="11" t="s">
        <v>123</v>
      </c>
      <c r="H215" s="21"/>
    </row>
    <row r="216" spans="1:8" s="2" customFormat="1" ht="38.25" customHeight="1">
      <c r="A216" s="9">
        <f t="shared" si="5"/>
        <v>208</v>
      </c>
      <c r="B216" s="9" t="s">
        <v>6</v>
      </c>
      <c r="C216" s="12" t="s">
        <v>122</v>
      </c>
      <c r="D216" s="8" t="s">
        <v>80</v>
      </c>
      <c r="E216" s="10">
        <f>6500+6290.32</f>
        <v>12790.32</v>
      </c>
      <c r="F216" s="11" t="s">
        <v>121</v>
      </c>
      <c r="G216" s="11" t="s">
        <v>120</v>
      </c>
      <c r="H216" s="21"/>
    </row>
    <row r="217" spans="1:8" s="2" customFormat="1" ht="38.25" customHeight="1">
      <c r="A217" s="9">
        <f t="shared" si="5"/>
        <v>209</v>
      </c>
      <c r="B217" s="9" t="s">
        <v>6</v>
      </c>
      <c r="C217" s="12" t="s">
        <v>119</v>
      </c>
      <c r="D217" s="8" t="s">
        <v>4</v>
      </c>
      <c r="E217" s="10">
        <f>8000+6193.55</f>
        <v>14193.55</v>
      </c>
      <c r="F217" s="11" t="s">
        <v>41</v>
      </c>
      <c r="G217" s="11" t="s">
        <v>118</v>
      </c>
      <c r="H217" s="21"/>
    </row>
    <row r="218" spans="1:8" s="2" customFormat="1" ht="38.25" customHeight="1">
      <c r="A218" s="9">
        <f t="shared" si="5"/>
        <v>210</v>
      </c>
      <c r="B218" s="9" t="s">
        <v>6</v>
      </c>
      <c r="C218" s="12" t="s">
        <v>117</v>
      </c>
      <c r="D218" s="8" t="s">
        <v>4</v>
      </c>
      <c r="E218" s="10">
        <v>6500</v>
      </c>
      <c r="F218" s="11" t="s">
        <v>15</v>
      </c>
      <c r="G218" s="17"/>
      <c r="H218" s="21"/>
    </row>
    <row r="219" spans="1:8" s="2" customFormat="1" ht="38.25" customHeight="1">
      <c r="A219" s="9">
        <f t="shared" si="5"/>
        <v>211</v>
      </c>
      <c r="B219" s="9" t="s">
        <v>6</v>
      </c>
      <c r="C219" s="12" t="s">
        <v>116</v>
      </c>
      <c r="D219" s="8" t="s">
        <v>7</v>
      </c>
      <c r="E219" s="10">
        <v>6000</v>
      </c>
      <c r="F219" s="11" t="s">
        <v>115</v>
      </c>
      <c r="G219" s="17"/>
      <c r="H219" s="21"/>
    </row>
    <row r="220" spans="1:8" s="2" customFormat="1" ht="38.25" customHeight="1">
      <c r="A220" s="9">
        <f t="shared" si="5"/>
        <v>212</v>
      </c>
      <c r="B220" s="9" t="s">
        <v>6</v>
      </c>
      <c r="C220" s="9" t="s">
        <v>114</v>
      </c>
      <c r="D220" s="8" t="s">
        <v>74</v>
      </c>
      <c r="E220" s="13">
        <v>12000</v>
      </c>
      <c r="F220" s="11" t="s">
        <v>61</v>
      </c>
      <c r="G220" s="17"/>
      <c r="H220" s="21"/>
    </row>
    <row r="221" spans="1:8" s="2" customFormat="1" ht="38.25" customHeight="1">
      <c r="A221" s="9">
        <f t="shared" si="5"/>
        <v>213</v>
      </c>
      <c r="B221" s="9" t="s">
        <v>6</v>
      </c>
      <c r="C221" s="12" t="s">
        <v>113</v>
      </c>
      <c r="D221" s="8" t="s">
        <v>68</v>
      </c>
      <c r="E221" s="13">
        <v>10000</v>
      </c>
      <c r="F221" s="11" t="s">
        <v>61</v>
      </c>
      <c r="G221" s="17"/>
      <c r="H221" s="21"/>
    </row>
    <row r="222" spans="1:8" s="2" customFormat="1" ht="38.25" customHeight="1">
      <c r="A222" s="9">
        <f t="shared" si="5"/>
        <v>214</v>
      </c>
      <c r="B222" s="9" t="s">
        <v>6</v>
      </c>
      <c r="C222" s="12" t="s">
        <v>112</v>
      </c>
      <c r="D222" s="8" t="s">
        <v>68</v>
      </c>
      <c r="E222" s="13">
        <v>10000</v>
      </c>
      <c r="F222" s="11" t="s">
        <v>61</v>
      </c>
      <c r="G222" s="17"/>
      <c r="H222" s="21"/>
    </row>
    <row r="223" spans="1:8" s="2" customFormat="1" ht="38.25" customHeight="1">
      <c r="A223" s="9">
        <f t="shared" si="5"/>
        <v>215</v>
      </c>
      <c r="B223" s="9" t="s">
        <v>6</v>
      </c>
      <c r="C223" s="12" t="s">
        <v>111</v>
      </c>
      <c r="D223" s="8" t="s">
        <v>86</v>
      </c>
      <c r="E223" s="10">
        <v>10000</v>
      </c>
      <c r="F223" s="11" t="s">
        <v>61</v>
      </c>
      <c r="G223" s="17"/>
      <c r="H223" s="21"/>
    </row>
    <row r="224" spans="1:8" s="2" customFormat="1" ht="38.25" customHeight="1">
      <c r="A224" s="9">
        <f t="shared" si="5"/>
        <v>216</v>
      </c>
      <c r="B224" s="9" t="s">
        <v>6</v>
      </c>
      <c r="C224" s="12" t="s">
        <v>110</v>
      </c>
      <c r="D224" s="8" t="s">
        <v>109</v>
      </c>
      <c r="E224" s="13">
        <v>10000</v>
      </c>
      <c r="F224" s="11" t="s">
        <v>61</v>
      </c>
      <c r="G224" s="17"/>
      <c r="H224" s="21"/>
    </row>
    <row r="225" spans="1:8" s="2" customFormat="1" ht="38.25" customHeight="1">
      <c r="A225" s="9">
        <f t="shared" si="5"/>
        <v>217</v>
      </c>
      <c r="B225" s="9" t="s">
        <v>6</v>
      </c>
      <c r="C225" s="12" t="s">
        <v>108</v>
      </c>
      <c r="D225" s="8" t="s">
        <v>37</v>
      </c>
      <c r="E225" s="13">
        <v>7000</v>
      </c>
      <c r="F225" s="11" t="s">
        <v>61</v>
      </c>
      <c r="G225" s="17"/>
      <c r="H225" s="21"/>
    </row>
    <row r="226" spans="1:8" s="2" customFormat="1" ht="38.25" customHeight="1">
      <c r="A226" s="9">
        <f t="shared" si="5"/>
        <v>218</v>
      </c>
      <c r="B226" s="9" t="s">
        <v>6</v>
      </c>
      <c r="C226" s="12" t="s">
        <v>107</v>
      </c>
      <c r="D226" s="8" t="s">
        <v>68</v>
      </c>
      <c r="E226" s="10">
        <v>9000</v>
      </c>
      <c r="F226" s="11" t="s">
        <v>61</v>
      </c>
      <c r="G226" s="17"/>
      <c r="H226" s="21"/>
    </row>
    <row r="227" spans="1:8" s="2" customFormat="1" ht="38.25" customHeight="1">
      <c r="A227" s="9">
        <f t="shared" si="5"/>
        <v>219</v>
      </c>
      <c r="B227" s="9" t="s">
        <v>6</v>
      </c>
      <c r="C227" s="12" t="s">
        <v>106</v>
      </c>
      <c r="D227" s="8" t="s">
        <v>105</v>
      </c>
      <c r="E227" s="10">
        <v>6500</v>
      </c>
      <c r="F227" s="11" t="s">
        <v>61</v>
      </c>
      <c r="G227" s="17"/>
      <c r="H227" s="21"/>
    </row>
    <row r="228" spans="1:8" s="2" customFormat="1" ht="38.25" customHeight="1">
      <c r="A228" s="9">
        <f t="shared" si="5"/>
        <v>220</v>
      </c>
      <c r="B228" s="9" t="s">
        <v>6</v>
      </c>
      <c r="C228" s="12" t="s">
        <v>104</v>
      </c>
      <c r="D228" s="8" t="s">
        <v>103</v>
      </c>
      <c r="E228" s="13">
        <v>10000</v>
      </c>
      <c r="F228" s="11" t="s">
        <v>61</v>
      </c>
      <c r="G228" s="17"/>
      <c r="H228" s="21"/>
    </row>
    <row r="229" spans="1:8" s="2" customFormat="1" ht="38.25" customHeight="1">
      <c r="A229" s="9">
        <f t="shared" si="5"/>
        <v>221</v>
      </c>
      <c r="B229" s="9" t="s">
        <v>6</v>
      </c>
      <c r="C229" s="12" t="s">
        <v>102</v>
      </c>
      <c r="D229" s="8" t="s">
        <v>101</v>
      </c>
      <c r="E229" s="13">
        <v>7000</v>
      </c>
      <c r="F229" s="11" t="s">
        <v>61</v>
      </c>
      <c r="G229" s="17"/>
      <c r="H229" s="21"/>
    </row>
    <row r="230" spans="1:8" s="2" customFormat="1" ht="38.25" customHeight="1">
      <c r="A230" s="9">
        <f t="shared" si="5"/>
        <v>222</v>
      </c>
      <c r="B230" s="9" t="s">
        <v>6</v>
      </c>
      <c r="C230" s="12" t="s">
        <v>100</v>
      </c>
      <c r="D230" s="8" t="s">
        <v>99</v>
      </c>
      <c r="E230" s="10">
        <v>6500</v>
      </c>
      <c r="F230" s="11" t="s">
        <v>24</v>
      </c>
      <c r="G230" s="17"/>
      <c r="H230" s="21"/>
    </row>
    <row r="231" spans="1:8" s="2" customFormat="1" ht="38.25" customHeight="1">
      <c r="A231" s="9">
        <f t="shared" si="5"/>
        <v>223</v>
      </c>
      <c r="B231" s="9" t="s">
        <v>6</v>
      </c>
      <c r="C231" s="12" t="s">
        <v>98</v>
      </c>
      <c r="D231" s="8" t="s">
        <v>97</v>
      </c>
      <c r="E231" s="13">
        <v>8000</v>
      </c>
      <c r="F231" s="11" t="s">
        <v>61</v>
      </c>
      <c r="G231" s="17" t="s">
        <v>78</v>
      </c>
      <c r="H231" s="21"/>
    </row>
    <row r="232" spans="1:8" s="2" customFormat="1" ht="38.25" customHeight="1">
      <c r="A232" s="9">
        <f t="shared" si="5"/>
        <v>224</v>
      </c>
      <c r="B232" s="9" t="s">
        <v>6</v>
      </c>
      <c r="C232" s="12" t="s">
        <v>96</v>
      </c>
      <c r="D232" s="8" t="s">
        <v>37</v>
      </c>
      <c r="E232" s="10">
        <v>7000</v>
      </c>
      <c r="F232" s="11" t="s">
        <v>61</v>
      </c>
      <c r="G232" s="17" t="s">
        <v>95</v>
      </c>
      <c r="H232" s="21"/>
    </row>
    <row r="233" spans="1:8" s="2" customFormat="1" ht="38.25" customHeight="1">
      <c r="A233" s="9">
        <f t="shared" si="5"/>
        <v>225</v>
      </c>
      <c r="B233" s="9" t="s">
        <v>6</v>
      </c>
      <c r="C233" s="12" t="s">
        <v>94</v>
      </c>
      <c r="D233" s="8" t="s">
        <v>62</v>
      </c>
      <c r="E233" s="13">
        <v>6500</v>
      </c>
      <c r="F233" s="11" t="s">
        <v>61</v>
      </c>
      <c r="G233" s="17" t="s">
        <v>78</v>
      </c>
      <c r="H233" s="21"/>
    </row>
    <row r="234" spans="1:8" s="2" customFormat="1" ht="38.25" customHeight="1">
      <c r="A234" s="9">
        <f t="shared" si="5"/>
        <v>226</v>
      </c>
      <c r="B234" s="9" t="s">
        <v>6</v>
      </c>
      <c r="C234" s="12" t="s">
        <v>93</v>
      </c>
      <c r="D234" s="8" t="s">
        <v>37</v>
      </c>
      <c r="E234" s="14">
        <v>7000</v>
      </c>
      <c r="F234" s="11" t="s">
        <v>61</v>
      </c>
      <c r="G234" s="17" t="s">
        <v>78</v>
      </c>
      <c r="H234" s="21"/>
    </row>
    <row r="235" spans="1:8" s="2" customFormat="1" ht="38.25" customHeight="1">
      <c r="A235" s="9">
        <f t="shared" si="5"/>
        <v>227</v>
      </c>
      <c r="B235" s="9" t="s">
        <v>6</v>
      </c>
      <c r="C235" s="12" t="s">
        <v>92</v>
      </c>
      <c r="D235" s="8" t="s">
        <v>74</v>
      </c>
      <c r="E235" s="10">
        <v>12000</v>
      </c>
      <c r="F235" s="11" t="s">
        <v>61</v>
      </c>
      <c r="G235" s="17" t="s">
        <v>78</v>
      </c>
      <c r="H235" s="21"/>
    </row>
    <row r="236" spans="1:8" s="2" customFormat="1" ht="38.25" customHeight="1">
      <c r="A236" s="9">
        <f t="shared" si="5"/>
        <v>228</v>
      </c>
      <c r="B236" s="9" t="s">
        <v>6</v>
      </c>
      <c r="C236" s="12" t="s">
        <v>91</v>
      </c>
      <c r="D236" s="8" t="s">
        <v>68</v>
      </c>
      <c r="E236" s="10">
        <v>11000</v>
      </c>
      <c r="F236" s="11" t="s">
        <v>61</v>
      </c>
      <c r="G236" s="17" t="s">
        <v>78</v>
      </c>
      <c r="H236" s="21"/>
    </row>
    <row r="237" spans="1:8" s="2" customFormat="1" ht="38.25" customHeight="1">
      <c r="A237" s="9">
        <f t="shared" si="5"/>
        <v>229</v>
      </c>
      <c r="B237" s="9" t="s">
        <v>6</v>
      </c>
      <c r="C237" s="12" t="s">
        <v>90</v>
      </c>
      <c r="D237" s="8" t="s">
        <v>89</v>
      </c>
      <c r="E237" s="10">
        <v>6500</v>
      </c>
      <c r="F237" s="11" t="s">
        <v>61</v>
      </c>
      <c r="G237" s="17" t="s">
        <v>78</v>
      </c>
      <c r="H237" s="21"/>
    </row>
    <row r="238" spans="1:8" s="2" customFormat="1" ht="38.25" customHeight="1">
      <c r="A238" s="9">
        <f t="shared" si="5"/>
        <v>230</v>
      </c>
      <c r="B238" s="9" t="s">
        <v>6</v>
      </c>
      <c r="C238" s="12" t="s">
        <v>88</v>
      </c>
      <c r="D238" s="8" t="s">
        <v>37</v>
      </c>
      <c r="E238" s="13">
        <v>8000</v>
      </c>
      <c r="F238" s="11" t="s">
        <v>61</v>
      </c>
      <c r="G238" s="17" t="s">
        <v>78</v>
      </c>
      <c r="H238" s="21"/>
    </row>
    <row r="239" spans="1:8" s="2" customFormat="1" ht="38.25" customHeight="1">
      <c r="A239" s="9">
        <f t="shared" si="5"/>
        <v>231</v>
      </c>
      <c r="B239" s="9" t="s">
        <v>6</v>
      </c>
      <c r="C239" s="12" t="s">
        <v>87</v>
      </c>
      <c r="D239" s="8" t="s">
        <v>86</v>
      </c>
      <c r="E239" s="10">
        <v>9000</v>
      </c>
      <c r="F239" s="11" t="s">
        <v>61</v>
      </c>
      <c r="G239" s="17" t="s">
        <v>78</v>
      </c>
      <c r="H239" s="21"/>
    </row>
    <row r="240" spans="1:8" s="2" customFormat="1" ht="38.25" customHeight="1">
      <c r="A240" s="9">
        <f t="shared" si="5"/>
        <v>232</v>
      </c>
      <c r="B240" s="9" t="s">
        <v>6</v>
      </c>
      <c r="C240" s="12" t="s">
        <v>85</v>
      </c>
      <c r="D240" s="8" t="s">
        <v>44</v>
      </c>
      <c r="E240" s="13">
        <v>9000</v>
      </c>
      <c r="F240" s="11" t="s">
        <v>61</v>
      </c>
      <c r="G240" s="17" t="s">
        <v>78</v>
      </c>
      <c r="H240" s="21"/>
    </row>
    <row r="241" spans="1:8" s="2" customFormat="1" ht="38.25" customHeight="1">
      <c r="A241" s="9">
        <f t="shared" si="5"/>
        <v>233</v>
      </c>
      <c r="B241" s="9" t="s">
        <v>6</v>
      </c>
      <c r="C241" s="12" t="s">
        <v>84</v>
      </c>
      <c r="D241" s="8" t="s">
        <v>83</v>
      </c>
      <c r="E241" s="10">
        <v>9000</v>
      </c>
      <c r="F241" s="11" t="s">
        <v>61</v>
      </c>
      <c r="G241" s="17" t="s">
        <v>78</v>
      </c>
      <c r="H241" s="21"/>
    </row>
    <row r="242" spans="1:8" s="2" customFormat="1" ht="38.25" customHeight="1">
      <c r="A242" s="9">
        <f t="shared" si="5"/>
        <v>234</v>
      </c>
      <c r="B242" s="9" t="s">
        <v>6</v>
      </c>
      <c r="C242" s="12" t="s">
        <v>82</v>
      </c>
      <c r="D242" s="8" t="s">
        <v>37</v>
      </c>
      <c r="E242" s="10">
        <v>6500</v>
      </c>
      <c r="F242" s="11" t="s">
        <v>61</v>
      </c>
      <c r="G242" s="17" t="s">
        <v>78</v>
      </c>
      <c r="H242" s="21"/>
    </row>
    <row r="243" spans="1:8" s="2" customFormat="1" ht="38.25" customHeight="1">
      <c r="A243" s="9">
        <f t="shared" si="5"/>
        <v>235</v>
      </c>
      <c r="B243" s="9" t="s">
        <v>6</v>
      </c>
      <c r="C243" s="12" t="s">
        <v>81</v>
      </c>
      <c r="D243" s="12" t="s">
        <v>80</v>
      </c>
      <c r="E243" s="13">
        <f>3145.16+3354.84</f>
        <v>6500</v>
      </c>
      <c r="F243" s="11" t="s">
        <v>79</v>
      </c>
      <c r="G243" s="17" t="s">
        <v>78</v>
      </c>
      <c r="H243" s="21"/>
    </row>
    <row r="244" spans="1:8" s="2" customFormat="1" ht="38.25" customHeight="1">
      <c r="A244" s="9">
        <f t="shared" si="5"/>
        <v>236</v>
      </c>
      <c r="B244" s="9" t="s">
        <v>6</v>
      </c>
      <c r="C244" s="12" t="s">
        <v>77</v>
      </c>
      <c r="D244" s="8" t="s">
        <v>76</v>
      </c>
      <c r="E244" s="13">
        <v>8000</v>
      </c>
      <c r="F244" s="11" t="s">
        <v>61</v>
      </c>
      <c r="G244" s="17" t="s">
        <v>60</v>
      </c>
      <c r="H244" s="21"/>
    </row>
    <row r="245" spans="1:8" s="2" customFormat="1" ht="38.25" customHeight="1">
      <c r="A245" s="9">
        <f t="shared" si="5"/>
        <v>237</v>
      </c>
      <c r="B245" s="9" t="s">
        <v>6</v>
      </c>
      <c r="C245" s="12" t="s">
        <v>75</v>
      </c>
      <c r="D245" s="8" t="s">
        <v>74</v>
      </c>
      <c r="E245" s="13">
        <v>9000</v>
      </c>
      <c r="F245" s="11" t="s">
        <v>61</v>
      </c>
      <c r="G245" s="17" t="s">
        <v>60</v>
      </c>
      <c r="H245" s="21"/>
    </row>
    <row r="246" spans="1:8" s="2" customFormat="1" ht="38.25" customHeight="1">
      <c r="A246" s="9">
        <f t="shared" si="5"/>
        <v>238</v>
      </c>
      <c r="B246" s="9" t="s">
        <v>6</v>
      </c>
      <c r="C246" s="12" t="s">
        <v>73</v>
      </c>
      <c r="D246" s="8" t="s">
        <v>44</v>
      </c>
      <c r="E246" s="13">
        <v>10000</v>
      </c>
      <c r="F246" s="11" t="s">
        <v>61</v>
      </c>
      <c r="G246" s="17" t="s">
        <v>60</v>
      </c>
      <c r="H246" s="21"/>
    </row>
    <row r="247" spans="1:8" s="2" customFormat="1" ht="38.25" customHeight="1">
      <c r="A247" s="9">
        <f t="shared" si="5"/>
        <v>239</v>
      </c>
      <c r="B247" s="9" t="s">
        <v>6</v>
      </c>
      <c r="C247" s="12" t="s">
        <v>72</v>
      </c>
      <c r="D247" s="8" t="s">
        <v>37</v>
      </c>
      <c r="E247" s="13">
        <v>7000</v>
      </c>
      <c r="F247" s="11" t="s">
        <v>61</v>
      </c>
      <c r="G247" s="17" t="s">
        <v>60</v>
      </c>
      <c r="H247" s="21"/>
    </row>
    <row r="248" spans="1:8" s="2" customFormat="1" ht="38.25" customHeight="1">
      <c r="A248" s="9">
        <f t="shared" si="5"/>
        <v>240</v>
      </c>
      <c r="B248" s="9" t="s">
        <v>6</v>
      </c>
      <c r="C248" s="12" t="s">
        <v>71</v>
      </c>
      <c r="D248" s="8" t="s">
        <v>70</v>
      </c>
      <c r="E248" s="13">
        <v>10000</v>
      </c>
      <c r="F248" s="11" t="s">
        <v>61</v>
      </c>
      <c r="G248" s="17" t="s">
        <v>60</v>
      </c>
      <c r="H248" s="21"/>
    </row>
    <row r="249" spans="1:8" s="2" customFormat="1" ht="38.25" customHeight="1">
      <c r="A249" s="9">
        <f t="shared" si="5"/>
        <v>241</v>
      </c>
      <c r="B249" s="9" t="s">
        <v>6</v>
      </c>
      <c r="C249" s="12" t="s">
        <v>69</v>
      </c>
      <c r="D249" s="8" t="s">
        <v>68</v>
      </c>
      <c r="E249" s="13">
        <v>10000</v>
      </c>
      <c r="F249" s="11" t="s">
        <v>61</v>
      </c>
      <c r="G249" s="17" t="s">
        <v>60</v>
      </c>
      <c r="H249" s="21"/>
    </row>
    <row r="250" spans="1:8" s="2" customFormat="1" ht="38.25" customHeight="1">
      <c r="A250" s="9">
        <f t="shared" si="5"/>
        <v>242</v>
      </c>
      <c r="B250" s="9" t="s">
        <v>6</v>
      </c>
      <c r="C250" s="12" t="s">
        <v>67</v>
      </c>
      <c r="D250" s="8" t="s">
        <v>37</v>
      </c>
      <c r="E250" s="13">
        <v>6500</v>
      </c>
      <c r="F250" s="11" t="s">
        <v>61</v>
      </c>
      <c r="G250" s="17" t="s">
        <v>60</v>
      </c>
      <c r="H250" s="21"/>
    </row>
    <row r="251" spans="1:8" s="2" customFormat="1" ht="38.25" customHeight="1">
      <c r="A251" s="9">
        <f t="shared" si="5"/>
        <v>243</v>
      </c>
      <c r="B251" s="9" t="s">
        <v>6</v>
      </c>
      <c r="C251" s="12" t="s">
        <v>66</v>
      </c>
      <c r="D251" s="8" t="s">
        <v>65</v>
      </c>
      <c r="E251" s="13">
        <v>9000</v>
      </c>
      <c r="F251" s="11" t="s">
        <v>61</v>
      </c>
      <c r="G251" s="17" t="s">
        <v>60</v>
      </c>
      <c r="H251" s="21"/>
    </row>
    <row r="252" spans="1:8" s="2" customFormat="1" ht="38.25" customHeight="1">
      <c r="A252" s="9">
        <f t="shared" si="5"/>
        <v>244</v>
      </c>
      <c r="B252" s="9" t="s">
        <v>6</v>
      </c>
      <c r="C252" s="12" t="s">
        <v>64</v>
      </c>
      <c r="D252" s="8" t="s">
        <v>37</v>
      </c>
      <c r="E252" s="13">
        <v>7000</v>
      </c>
      <c r="F252" s="11" t="s">
        <v>61</v>
      </c>
      <c r="G252" s="17" t="s">
        <v>60</v>
      </c>
      <c r="H252" s="21"/>
    </row>
    <row r="253" spans="1:8" s="2" customFormat="1" ht="38.25" customHeight="1">
      <c r="A253" s="9">
        <f t="shared" si="5"/>
        <v>245</v>
      </c>
      <c r="B253" s="9" t="s">
        <v>6</v>
      </c>
      <c r="C253" s="12" t="s">
        <v>63</v>
      </c>
      <c r="D253" s="8" t="s">
        <v>62</v>
      </c>
      <c r="E253" s="13">
        <v>7000</v>
      </c>
      <c r="F253" s="11" t="s">
        <v>61</v>
      </c>
      <c r="G253" s="17" t="s">
        <v>60</v>
      </c>
      <c r="H253" s="21"/>
    </row>
    <row r="254" spans="1:8" s="2" customFormat="1" ht="38.25" customHeight="1">
      <c r="A254" s="9">
        <v>246</v>
      </c>
      <c r="B254" s="9" t="s">
        <v>6</v>
      </c>
      <c r="C254" s="9" t="s">
        <v>59</v>
      </c>
      <c r="D254" s="8" t="s">
        <v>4</v>
      </c>
      <c r="E254" s="10">
        <v>3900</v>
      </c>
      <c r="F254" s="11" t="s">
        <v>9</v>
      </c>
      <c r="G254" s="11" t="s">
        <v>58</v>
      </c>
      <c r="H254" s="21"/>
    </row>
    <row r="255" spans="1:8" s="2" customFormat="1" ht="38.25" customHeight="1">
      <c r="A255" s="9">
        <f t="shared" ref="A255:A277" si="6">A254+1</f>
        <v>247</v>
      </c>
      <c r="B255" s="9" t="s">
        <v>6</v>
      </c>
      <c r="C255" s="9" t="s">
        <v>57</v>
      </c>
      <c r="D255" s="8" t="s">
        <v>32</v>
      </c>
      <c r="E255" s="10">
        <v>15826.25</v>
      </c>
      <c r="F255" s="11" t="s">
        <v>39</v>
      </c>
      <c r="G255" s="11"/>
      <c r="H255" s="21"/>
    </row>
    <row r="256" spans="1:8" s="2" customFormat="1" ht="38.25" customHeight="1">
      <c r="A256" s="9">
        <f t="shared" si="6"/>
        <v>248</v>
      </c>
      <c r="B256" s="9" t="s">
        <v>6</v>
      </c>
      <c r="C256" s="9" t="s">
        <v>56</v>
      </c>
      <c r="D256" s="8" t="s">
        <v>53</v>
      </c>
      <c r="E256" s="10">
        <v>26400</v>
      </c>
      <c r="F256" s="11" t="s">
        <v>55</v>
      </c>
      <c r="G256" s="11"/>
      <c r="H256" s="21"/>
    </row>
    <row r="257" spans="1:8" s="2" customFormat="1" ht="38.25" customHeight="1">
      <c r="A257" s="9">
        <f t="shared" si="6"/>
        <v>249</v>
      </c>
      <c r="B257" s="9" t="s">
        <v>6</v>
      </c>
      <c r="C257" s="9" t="s">
        <v>54</v>
      </c>
      <c r="D257" s="8" t="s">
        <v>53</v>
      </c>
      <c r="E257" s="10">
        <v>15000</v>
      </c>
      <c r="F257" s="11" t="s">
        <v>52</v>
      </c>
      <c r="G257" s="11"/>
      <c r="H257" s="21"/>
    </row>
    <row r="258" spans="1:8" s="2" customFormat="1" ht="38.25" customHeight="1">
      <c r="A258" s="9">
        <f t="shared" si="6"/>
        <v>250</v>
      </c>
      <c r="B258" s="9" t="s">
        <v>6</v>
      </c>
      <c r="C258" s="12" t="s">
        <v>51</v>
      </c>
      <c r="D258" s="8" t="s">
        <v>50</v>
      </c>
      <c r="E258" s="10">
        <v>12500</v>
      </c>
      <c r="F258" s="11" t="s">
        <v>31</v>
      </c>
      <c r="G258" s="11"/>
      <c r="H258" s="21"/>
    </row>
    <row r="259" spans="1:8" s="2" customFormat="1" ht="38.25" customHeight="1">
      <c r="A259" s="9">
        <f t="shared" si="6"/>
        <v>251</v>
      </c>
      <c r="B259" s="9" t="s">
        <v>6</v>
      </c>
      <c r="C259" s="9" t="s">
        <v>49</v>
      </c>
      <c r="D259" s="8" t="s">
        <v>48</v>
      </c>
      <c r="E259" s="10">
        <v>4129.03</v>
      </c>
      <c r="F259" s="11" t="s">
        <v>47</v>
      </c>
      <c r="G259" s="11" t="s">
        <v>46</v>
      </c>
      <c r="H259" s="21"/>
    </row>
    <row r="260" spans="1:8" s="2" customFormat="1" ht="38.25" customHeight="1">
      <c r="A260" s="9">
        <f t="shared" si="6"/>
        <v>252</v>
      </c>
      <c r="B260" s="9" t="s">
        <v>6</v>
      </c>
      <c r="C260" s="12" t="s">
        <v>45</v>
      </c>
      <c r="D260" s="8" t="s">
        <v>44</v>
      </c>
      <c r="E260" s="10">
        <v>10000</v>
      </c>
      <c r="F260" s="11" t="s">
        <v>31</v>
      </c>
      <c r="G260" s="11"/>
      <c r="H260" s="21"/>
    </row>
    <row r="261" spans="1:8" s="2" customFormat="1" ht="38.25" customHeight="1">
      <c r="A261" s="9">
        <f t="shared" si="6"/>
        <v>253</v>
      </c>
      <c r="B261" s="9" t="s">
        <v>6</v>
      </c>
      <c r="C261" s="12" t="s">
        <v>43</v>
      </c>
      <c r="D261" s="8" t="s">
        <v>42</v>
      </c>
      <c r="E261" s="10">
        <v>6500</v>
      </c>
      <c r="F261" s="11" t="s">
        <v>41</v>
      </c>
      <c r="G261" s="11"/>
      <c r="H261" s="21">
        <v>1680</v>
      </c>
    </row>
    <row r="262" spans="1:8" s="2" customFormat="1" ht="38.25" customHeight="1">
      <c r="A262" s="9">
        <f t="shared" si="6"/>
        <v>254</v>
      </c>
      <c r="B262" s="9" t="s">
        <v>6</v>
      </c>
      <c r="C262" s="12" t="s">
        <v>40</v>
      </c>
      <c r="D262" s="8" t="s">
        <v>4</v>
      </c>
      <c r="E262" s="10">
        <v>8000</v>
      </c>
      <c r="F262" s="11" t="s">
        <v>39</v>
      </c>
      <c r="G262" s="11"/>
      <c r="H262" s="21"/>
    </row>
    <row r="263" spans="1:8" s="2" customFormat="1" ht="38.25" customHeight="1">
      <c r="A263" s="9">
        <f t="shared" si="6"/>
        <v>255</v>
      </c>
      <c r="B263" s="9" t="s">
        <v>6</v>
      </c>
      <c r="C263" s="12" t="s">
        <v>38</v>
      </c>
      <c r="D263" s="8" t="s">
        <v>37</v>
      </c>
      <c r="E263" s="10">
        <v>8000</v>
      </c>
      <c r="F263" s="11" t="s">
        <v>31</v>
      </c>
      <c r="G263" s="11"/>
      <c r="H263" s="21"/>
    </row>
    <row r="264" spans="1:8" s="2" customFormat="1" ht="38.25" customHeight="1">
      <c r="A264" s="9">
        <f t="shared" si="6"/>
        <v>256</v>
      </c>
      <c r="B264" s="9" t="s">
        <v>6</v>
      </c>
      <c r="C264" s="12" t="s">
        <v>36</v>
      </c>
      <c r="D264" s="8" t="s">
        <v>4</v>
      </c>
      <c r="E264" s="10">
        <v>8000</v>
      </c>
      <c r="F264" s="11" t="s">
        <v>24</v>
      </c>
      <c r="G264" s="11"/>
      <c r="H264" s="21"/>
    </row>
    <row r="265" spans="1:8" s="2" customFormat="1" ht="38.25" customHeight="1">
      <c r="A265" s="9">
        <f t="shared" si="6"/>
        <v>257</v>
      </c>
      <c r="B265" s="9" t="s">
        <v>6</v>
      </c>
      <c r="C265" s="12" t="s">
        <v>35</v>
      </c>
      <c r="D265" s="8" t="s">
        <v>34</v>
      </c>
      <c r="E265" s="10">
        <v>10000</v>
      </c>
      <c r="F265" s="11" t="s">
        <v>17</v>
      </c>
      <c r="G265" s="11"/>
      <c r="H265" s="21"/>
    </row>
    <row r="266" spans="1:8" s="2" customFormat="1" ht="38.25" customHeight="1">
      <c r="A266" s="9">
        <f t="shared" si="6"/>
        <v>258</v>
      </c>
      <c r="B266" s="9" t="s">
        <v>6</v>
      </c>
      <c r="C266" s="12" t="s">
        <v>33</v>
      </c>
      <c r="D266" s="8" t="s">
        <v>32</v>
      </c>
      <c r="E266" s="10">
        <v>10000</v>
      </c>
      <c r="F266" s="11" t="s">
        <v>31</v>
      </c>
      <c r="G266" s="11"/>
      <c r="H266" s="21"/>
    </row>
    <row r="267" spans="1:8" s="2" customFormat="1" ht="38.25" customHeight="1">
      <c r="A267" s="9">
        <f t="shared" si="6"/>
        <v>259</v>
      </c>
      <c r="B267" s="9" t="s">
        <v>6</v>
      </c>
      <c r="C267" s="9" t="s">
        <v>30</v>
      </c>
      <c r="D267" s="8" t="s">
        <v>10</v>
      </c>
      <c r="E267" s="10">
        <f>10000+10000</f>
        <v>20000</v>
      </c>
      <c r="F267" s="11" t="s">
        <v>29</v>
      </c>
      <c r="G267" s="11" t="s">
        <v>28</v>
      </c>
      <c r="H267" s="21"/>
    </row>
    <row r="268" spans="1:8" s="2" customFormat="1" ht="38.25" customHeight="1">
      <c r="A268" s="9">
        <f t="shared" si="6"/>
        <v>260</v>
      </c>
      <c r="B268" s="9" t="s">
        <v>6</v>
      </c>
      <c r="C268" s="12" t="s">
        <v>27</v>
      </c>
      <c r="D268" s="8" t="s">
        <v>4</v>
      </c>
      <c r="E268" s="10">
        <v>6500</v>
      </c>
      <c r="F268" s="11" t="s">
        <v>26</v>
      </c>
      <c r="G268" s="11"/>
      <c r="H268" s="21"/>
    </row>
    <row r="269" spans="1:8" s="2" customFormat="1" ht="38.25" customHeight="1">
      <c r="A269" s="9">
        <f t="shared" si="6"/>
        <v>261</v>
      </c>
      <c r="B269" s="9" t="s">
        <v>6</v>
      </c>
      <c r="C269" s="12" t="s">
        <v>25</v>
      </c>
      <c r="D269" s="8" t="s">
        <v>4</v>
      </c>
      <c r="E269" s="10">
        <v>6500</v>
      </c>
      <c r="F269" s="11" t="s">
        <v>24</v>
      </c>
      <c r="G269" s="11"/>
      <c r="H269" s="21"/>
    </row>
    <row r="270" spans="1:8" s="2" customFormat="1" ht="38.25" customHeight="1">
      <c r="A270" s="9">
        <f t="shared" si="6"/>
        <v>262</v>
      </c>
      <c r="B270" s="9" t="s">
        <v>6</v>
      </c>
      <c r="C270" s="12" t="s">
        <v>23</v>
      </c>
      <c r="D270" s="8" t="s">
        <v>4</v>
      </c>
      <c r="E270" s="10">
        <v>8000</v>
      </c>
      <c r="F270" s="11" t="s">
        <v>22</v>
      </c>
      <c r="G270" s="11"/>
      <c r="H270" s="21"/>
    </row>
    <row r="271" spans="1:8" s="2" customFormat="1" ht="38.25" customHeight="1">
      <c r="A271" s="9">
        <f t="shared" si="6"/>
        <v>263</v>
      </c>
      <c r="B271" s="9" t="s">
        <v>6</v>
      </c>
      <c r="C271" s="12" t="s">
        <v>21</v>
      </c>
      <c r="D271" s="8" t="s">
        <v>20</v>
      </c>
      <c r="E271" s="10">
        <v>10000</v>
      </c>
      <c r="F271" s="11" t="s">
        <v>19</v>
      </c>
      <c r="G271" s="11"/>
      <c r="H271" s="21"/>
    </row>
    <row r="272" spans="1:8" s="2" customFormat="1" ht="38.25" customHeight="1">
      <c r="A272" s="9">
        <f t="shared" si="6"/>
        <v>264</v>
      </c>
      <c r="B272" s="9" t="s">
        <v>6</v>
      </c>
      <c r="C272" s="12" t="s">
        <v>18</v>
      </c>
      <c r="D272" s="8" t="s">
        <v>4</v>
      </c>
      <c r="E272" s="10">
        <v>7000</v>
      </c>
      <c r="F272" s="11" t="s">
        <v>17</v>
      </c>
      <c r="G272" s="11"/>
      <c r="H272" s="21"/>
    </row>
    <row r="273" spans="1:8" s="2" customFormat="1" ht="38.25" customHeight="1">
      <c r="A273" s="9">
        <f t="shared" si="6"/>
        <v>265</v>
      </c>
      <c r="B273" s="9" t="s">
        <v>6</v>
      </c>
      <c r="C273" s="12" t="s">
        <v>16</v>
      </c>
      <c r="D273" s="8" t="s">
        <v>4</v>
      </c>
      <c r="E273" s="10">
        <f>6500+6500</f>
        <v>13000</v>
      </c>
      <c r="F273" s="11" t="s">
        <v>15</v>
      </c>
      <c r="G273" s="11" t="s">
        <v>14</v>
      </c>
      <c r="H273" s="21"/>
    </row>
    <row r="274" spans="1:8" s="2" customFormat="1" ht="38.25" customHeight="1">
      <c r="A274" s="9">
        <f t="shared" si="6"/>
        <v>266</v>
      </c>
      <c r="B274" s="9" t="s">
        <v>6</v>
      </c>
      <c r="C274" s="12" t="s">
        <v>13</v>
      </c>
      <c r="D274" s="8" t="s">
        <v>10</v>
      </c>
      <c r="E274" s="10">
        <v>10000</v>
      </c>
      <c r="F274" s="11" t="s">
        <v>12</v>
      </c>
      <c r="G274" s="11"/>
      <c r="H274" s="21"/>
    </row>
    <row r="275" spans="1:8" s="2" customFormat="1" ht="38.25" customHeight="1">
      <c r="A275" s="9">
        <f t="shared" si="6"/>
        <v>267</v>
      </c>
      <c r="B275" s="9" t="s">
        <v>6</v>
      </c>
      <c r="C275" s="9" t="s">
        <v>11</v>
      </c>
      <c r="D275" s="8" t="s">
        <v>10</v>
      </c>
      <c r="E275" s="10">
        <v>6000</v>
      </c>
      <c r="F275" s="11" t="s">
        <v>9</v>
      </c>
      <c r="G275" s="11"/>
      <c r="H275" s="21"/>
    </row>
    <row r="276" spans="1:8" s="2" customFormat="1" ht="38.25" customHeight="1">
      <c r="A276" s="9">
        <f t="shared" si="6"/>
        <v>268</v>
      </c>
      <c r="B276" s="9" t="s">
        <v>6</v>
      </c>
      <c r="C276" s="12" t="s">
        <v>8</v>
      </c>
      <c r="D276" s="8" t="s">
        <v>7</v>
      </c>
      <c r="E276" s="10">
        <v>6500</v>
      </c>
      <c r="F276" s="11" t="s">
        <v>431</v>
      </c>
      <c r="G276" s="11"/>
      <c r="H276" s="21"/>
    </row>
    <row r="277" spans="1:8" s="2" customFormat="1" ht="38.25" customHeight="1">
      <c r="A277" s="9">
        <f t="shared" si="6"/>
        <v>269</v>
      </c>
      <c r="B277" s="9" t="s">
        <v>6</v>
      </c>
      <c r="C277" s="12" t="s">
        <v>5</v>
      </c>
      <c r="D277" s="8" t="s">
        <v>4</v>
      </c>
      <c r="E277" s="10">
        <v>6500</v>
      </c>
      <c r="F277" s="11" t="s">
        <v>3</v>
      </c>
      <c r="G277" s="11"/>
      <c r="H277" s="21"/>
    </row>
    <row r="278" spans="1:8" s="2" customFormat="1" ht="38.25" customHeight="1">
      <c r="A278" s="6"/>
      <c r="B278" s="6"/>
      <c r="C278" s="6"/>
      <c r="D278" s="5"/>
      <c r="E278" s="4"/>
      <c r="F278" s="3"/>
      <c r="G278" s="3"/>
      <c r="H278" s="22"/>
    </row>
    <row r="279" spans="1:8" s="2" customFormat="1" ht="38.25" customHeight="1">
      <c r="A279" s="6"/>
      <c r="B279" s="6"/>
      <c r="C279" s="6"/>
      <c r="D279" s="5"/>
      <c r="E279" s="4"/>
      <c r="F279" s="3"/>
      <c r="G279" s="3"/>
      <c r="H279" s="22"/>
    </row>
    <row r="280" spans="1:8" s="2" customFormat="1" ht="38.25" customHeight="1">
      <c r="A280" s="6"/>
      <c r="B280" s="6"/>
      <c r="C280" s="6"/>
      <c r="D280" s="5"/>
      <c r="E280" s="4"/>
      <c r="F280" s="3"/>
      <c r="G280" s="3"/>
      <c r="H280" s="22"/>
    </row>
    <row r="281" spans="1:8" s="2" customFormat="1" ht="38.25" customHeight="1">
      <c r="A281" s="6"/>
      <c r="B281" s="6"/>
      <c r="C281" s="6"/>
      <c r="D281" s="5"/>
      <c r="E281" s="4"/>
      <c r="F281" s="3"/>
      <c r="G281" s="3"/>
      <c r="H281" s="22"/>
    </row>
    <row r="282" spans="1:8" s="2" customFormat="1" ht="38.25" customHeight="1">
      <c r="A282" s="6"/>
      <c r="B282" s="6"/>
      <c r="C282" s="6"/>
      <c r="D282" s="5"/>
      <c r="E282" s="4"/>
      <c r="F282" s="3"/>
      <c r="G282" s="3"/>
      <c r="H282" s="22"/>
    </row>
    <row r="283" spans="1:8" s="2" customFormat="1" ht="38.25" customHeight="1">
      <c r="A283" s="6"/>
      <c r="B283" s="6"/>
      <c r="C283" s="6"/>
      <c r="D283" s="5"/>
      <c r="E283" s="4"/>
      <c r="F283" s="3"/>
      <c r="G283" s="3"/>
      <c r="H283" s="22"/>
    </row>
  </sheetData>
  <autoFilter ref="A8:G277" xr:uid="{31BBA973-5FB3-4C1C-A468-943E80961F2A}"/>
  <mergeCells count="2">
    <mergeCell ref="D1:H7"/>
    <mergeCell ref="A1:C7"/>
  </mergeCells>
  <conditionalFormatting sqref="C8">
    <cfRule type="duplicateValues" dxfId="6" priority="6"/>
    <cfRule type="duplicateValues" dxfId="5" priority="7"/>
  </conditionalFormatting>
  <conditionalFormatting sqref="C275 C8:C272 C278:C1048576">
    <cfRule type="duplicateValues" dxfId="4" priority="2"/>
  </conditionalFormatting>
  <conditionalFormatting sqref="C275 C9:C11 C16 C24 C220 C254:C257 C259 C267 C278:C283">
    <cfRule type="duplicateValues" dxfId="3" priority="3"/>
    <cfRule type="duplicateValues" dxfId="2" priority="4"/>
    <cfRule type="duplicateValues" dxfId="1" priority="5"/>
  </conditionalFormatting>
  <conditionalFormatting sqref="C278:C1048576 C8:C275">
    <cfRule type="duplicateValues" dxfId="0" priority="1"/>
  </conditionalFormatting>
  <pageMargins left="0.7" right="0.7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2025-12-12T16:32:14Z</cp:lastPrinted>
  <dcterms:created xsi:type="dcterms:W3CDTF">2025-12-09T20:31:06Z</dcterms:created>
  <dcterms:modified xsi:type="dcterms:W3CDTF">2026-01-06T17:17:45Z</dcterms:modified>
</cp:coreProperties>
</file>