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4\Remuneraciones\NOVIEMBRE\"/>
    </mc:Choice>
  </mc:AlternateContent>
  <xr:revisionPtr revIDLastSave="0" documentId="8_{589D4D33-4575-449D-B1D1-96A2961B8C25}" xr6:coauthVersionLast="47" xr6:coauthVersionMax="47" xr10:uidLastSave="{00000000-0000-0000-0000-000000000000}"/>
  <bookViews>
    <workbookView xWindow="-120" yWindow="-120" windowWidth="29040" windowHeight="15720" activeTab="4" xr2:uid="{49600D38-0CED-4566-996A-D041FD3EB4FC}"/>
  </bookViews>
  <sheets>
    <sheet name="011" sheetId="2" r:id="rId1"/>
    <sheet name="021" sheetId="4" r:id="rId2"/>
    <sheet name="022" sheetId="3" r:id="rId3"/>
    <sheet name="029" sheetId="5" r:id="rId4"/>
    <sheet name="031" sheetId="7" r:id="rId5"/>
    <sheet name="081" sheetId="6" r:id="rId6"/>
  </sheets>
  <definedNames>
    <definedName name="_xlnm._FilterDatabase" localSheetId="0" hidden="1">'011'!$A$10:$O$349</definedName>
    <definedName name="_xlnm._FilterDatabase" localSheetId="1" hidden="1">'021'!$A$10:$K$41</definedName>
    <definedName name="_xlnm._FilterDatabase" localSheetId="2" hidden="1">'022'!$A$10:$I$48</definedName>
    <definedName name="_xlnm._FilterDatabase" localSheetId="3" hidden="1">'029'!$A$8:$G$273</definedName>
    <definedName name="_xlnm._FilterDatabase" localSheetId="4" hidden="1">'031'!$A$10:$M$915</definedName>
    <definedName name="_xlnm._FilterDatabase" localSheetId="5" hidden="1">'081'!$A$10:$G$34</definedName>
    <definedName name="_xlnm.Print_Area" localSheetId="0">'011'!$C$10:$M$300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K915" i="7"/>
  <c r="F915" i="7"/>
  <c r="K914" i="7"/>
  <c r="F914" i="7"/>
  <c r="K913" i="7"/>
  <c r="F913" i="7"/>
  <c r="K912" i="7"/>
  <c r="F912" i="7"/>
  <c r="K911" i="7"/>
  <c r="F911" i="7"/>
  <c r="K910" i="7"/>
  <c r="F910" i="7"/>
  <c r="K909" i="7"/>
  <c r="F909" i="7"/>
  <c r="K908" i="7"/>
  <c r="F908" i="7"/>
  <c r="K907" i="7"/>
  <c r="F907" i="7"/>
  <c r="K906" i="7"/>
  <c r="F906" i="7"/>
  <c r="K905" i="7"/>
  <c r="F905" i="7"/>
  <c r="K904" i="7"/>
  <c r="F904" i="7"/>
  <c r="K903" i="7"/>
  <c r="F903" i="7"/>
  <c r="K902" i="7"/>
  <c r="F902" i="7"/>
  <c r="K901" i="7"/>
  <c r="F901" i="7"/>
  <c r="K900" i="7"/>
  <c r="F900" i="7"/>
  <c r="K899" i="7"/>
  <c r="F899" i="7"/>
  <c r="K898" i="7"/>
  <c r="F898" i="7"/>
  <c r="K897" i="7"/>
  <c r="F897" i="7"/>
  <c r="K896" i="7"/>
  <c r="F896" i="7"/>
  <c r="K895" i="7"/>
  <c r="F895" i="7"/>
  <c r="K894" i="7"/>
  <c r="F894" i="7"/>
  <c r="K893" i="7"/>
  <c r="F893" i="7"/>
  <c r="K892" i="7"/>
  <c r="F892" i="7"/>
  <c r="K891" i="7"/>
  <c r="F891" i="7"/>
  <c r="K890" i="7"/>
  <c r="F890" i="7"/>
  <c r="K889" i="7"/>
  <c r="F889" i="7"/>
  <c r="K888" i="7"/>
  <c r="F888" i="7"/>
  <c r="K887" i="7"/>
  <c r="F887" i="7"/>
  <c r="K886" i="7"/>
  <c r="F886" i="7"/>
  <c r="K885" i="7"/>
  <c r="F885" i="7"/>
  <c r="K884" i="7"/>
  <c r="F884" i="7"/>
  <c r="K883" i="7"/>
  <c r="F883" i="7"/>
  <c r="K882" i="7"/>
  <c r="F882" i="7"/>
  <c r="K881" i="7"/>
  <c r="F881" i="7"/>
  <c r="K880" i="7"/>
  <c r="F880" i="7"/>
  <c r="K879" i="7"/>
  <c r="F879" i="7"/>
  <c r="K878" i="7"/>
  <c r="F878" i="7"/>
  <c r="K877" i="7"/>
  <c r="F877" i="7"/>
  <c r="K876" i="7"/>
  <c r="F876" i="7"/>
  <c r="K875" i="7"/>
  <c r="F875" i="7"/>
  <c r="K874" i="7"/>
  <c r="F874" i="7"/>
  <c r="K873" i="7"/>
  <c r="F873" i="7"/>
  <c r="K872" i="7"/>
  <c r="F872" i="7"/>
  <c r="K871" i="7"/>
  <c r="F871" i="7"/>
  <c r="K870" i="7"/>
  <c r="F870" i="7"/>
  <c r="K869" i="7"/>
  <c r="F869" i="7"/>
  <c r="K868" i="7"/>
  <c r="F868" i="7"/>
  <c r="K867" i="7"/>
  <c r="F867" i="7"/>
  <c r="K866" i="7"/>
  <c r="F866" i="7"/>
  <c r="K865" i="7"/>
  <c r="F865" i="7"/>
  <c r="K864" i="7"/>
  <c r="F864" i="7"/>
  <c r="K863" i="7"/>
  <c r="F863" i="7"/>
  <c r="K862" i="7"/>
  <c r="F862" i="7"/>
  <c r="K861" i="7"/>
  <c r="F861" i="7"/>
  <c r="K860" i="7"/>
  <c r="F860" i="7"/>
  <c r="K859" i="7"/>
  <c r="F859" i="7"/>
  <c r="K858" i="7"/>
  <c r="F858" i="7"/>
  <c r="K857" i="7"/>
  <c r="F857" i="7"/>
  <c r="K856" i="7"/>
  <c r="F856" i="7"/>
  <c r="K855" i="7"/>
  <c r="F855" i="7"/>
  <c r="K854" i="7"/>
  <c r="F854" i="7"/>
  <c r="K853" i="7"/>
  <c r="F853" i="7"/>
  <c r="K852" i="7"/>
  <c r="F852" i="7"/>
  <c r="K851" i="7"/>
  <c r="F851" i="7"/>
  <c r="K850" i="7"/>
  <c r="F850" i="7"/>
  <c r="K849" i="7"/>
  <c r="F849" i="7"/>
  <c r="K848" i="7"/>
  <c r="F848" i="7"/>
  <c r="K847" i="7"/>
  <c r="F847" i="7"/>
  <c r="K846" i="7"/>
  <c r="F846" i="7"/>
  <c r="K845" i="7"/>
  <c r="F845" i="7"/>
  <c r="K844" i="7"/>
  <c r="F844" i="7"/>
  <c r="K843" i="7"/>
  <c r="F843" i="7"/>
  <c r="K842" i="7"/>
  <c r="F842" i="7"/>
  <c r="K841" i="7"/>
  <c r="F841" i="7"/>
  <c r="K840" i="7"/>
  <c r="F840" i="7"/>
  <c r="K839" i="7"/>
  <c r="F839" i="7"/>
  <c r="K838" i="7"/>
  <c r="F838" i="7"/>
  <c r="K837" i="7"/>
  <c r="F837" i="7"/>
  <c r="K836" i="7"/>
  <c r="F836" i="7"/>
  <c r="K835" i="7"/>
  <c r="F835" i="7"/>
  <c r="K834" i="7"/>
  <c r="F834" i="7"/>
  <c r="K833" i="7"/>
  <c r="F833" i="7"/>
  <c r="K832" i="7"/>
  <c r="F832" i="7"/>
  <c r="K831" i="7"/>
  <c r="F831" i="7"/>
  <c r="K830" i="7"/>
  <c r="F830" i="7"/>
  <c r="K829" i="7"/>
  <c r="F829" i="7"/>
  <c r="K828" i="7"/>
  <c r="F828" i="7"/>
  <c r="K827" i="7"/>
  <c r="F827" i="7"/>
  <c r="K826" i="7"/>
  <c r="F826" i="7"/>
  <c r="K825" i="7"/>
  <c r="F825" i="7"/>
  <c r="K824" i="7"/>
  <c r="F824" i="7"/>
  <c r="K823" i="7"/>
  <c r="F823" i="7"/>
  <c r="K822" i="7"/>
  <c r="F822" i="7"/>
  <c r="K821" i="7"/>
  <c r="F821" i="7"/>
  <c r="K820" i="7"/>
  <c r="F820" i="7"/>
  <c r="K819" i="7"/>
  <c r="F819" i="7"/>
  <c r="K818" i="7"/>
  <c r="F818" i="7"/>
  <c r="K817" i="7"/>
  <c r="F817" i="7"/>
  <c r="K816" i="7"/>
  <c r="F816" i="7"/>
  <c r="K815" i="7"/>
  <c r="F815" i="7"/>
  <c r="K814" i="7"/>
  <c r="F814" i="7"/>
  <c r="K813" i="7"/>
  <c r="F813" i="7"/>
  <c r="K812" i="7"/>
  <c r="F812" i="7"/>
  <c r="K811" i="7"/>
  <c r="F811" i="7"/>
  <c r="K810" i="7"/>
  <c r="F810" i="7"/>
  <c r="K809" i="7"/>
  <c r="F809" i="7"/>
  <c r="K808" i="7"/>
  <c r="F808" i="7"/>
  <c r="K807" i="7"/>
  <c r="F807" i="7"/>
  <c r="K806" i="7"/>
  <c r="F806" i="7"/>
  <c r="K805" i="7"/>
  <c r="F805" i="7"/>
  <c r="K804" i="7"/>
  <c r="F804" i="7"/>
  <c r="K803" i="7"/>
  <c r="F803" i="7"/>
  <c r="K802" i="7"/>
  <c r="F802" i="7"/>
  <c r="K801" i="7"/>
  <c r="F801" i="7"/>
  <c r="K800" i="7"/>
  <c r="F800" i="7"/>
  <c r="K799" i="7"/>
  <c r="F799" i="7"/>
  <c r="K798" i="7"/>
  <c r="F798" i="7"/>
  <c r="K797" i="7"/>
  <c r="F797" i="7"/>
  <c r="K796" i="7"/>
  <c r="F796" i="7"/>
  <c r="K795" i="7"/>
  <c r="F795" i="7"/>
  <c r="K794" i="7"/>
  <c r="F794" i="7"/>
  <c r="K793" i="7"/>
  <c r="F793" i="7"/>
  <c r="K792" i="7"/>
  <c r="F792" i="7"/>
  <c r="K791" i="7"/>
  <c r="F791" i="7"/>
  <c r="K790" i="7"/>
  <c r="F790" i="7"/>
  <c r="K789" i="7"/>
  <c r="F789" i="7"/>
  <c r="K788" i="7"/>
  <c r="F788" i="7"/>
  <c r="K787" i="7"/>
  <c r="F787" i="7"/>
  <c r="K786" i="7"/>
  <c r="F786" i="7"/>
  <c r="K785" i="7"/>
  <c r="F785" i="7"/>
  <c r="K784" i="7"/>
  <c r="F784" i="7"/>
  <c r="K783" i="7"/>
  <c r="F783" i="7"/>
  <c r="K782" i="7"/>
  <c r="F782" i="7"/>
  <c r="K781" i="7"/>
  <c r="F781" i="7"/>
  <c r="K780" i="7"/>
  <c r="F780" i="7"/>
  <c r="K779" i="7"/>
  <c r="F779" i="7"/>
  <c r="K778" i="7"/>
  <c r="F778" i="7"/>
  <c r="K777" i="7"/>
  <c r="F777" i="7"/>
  <c r="K776" i="7"/>
  <c r="F776" i="7"/>
  <c r="K775" i="7"/>
  <c r="F775" i="7"/>
  <c r="K774" i="7"/>
  <c r="F774" i="7"/>
  <c r="K773" i="7"/>
  <c r="F773" i="7"/>
  <c r="K772" i="7"/>
  <c r="F772" i="7"/>
  <c r="K771" i="7"/>
  <c r="F771" i="7"/>
  <c r="K770" i="7"/>
  <c r="F770" i="7"/>
  <c r="K769" i="7"/>
  <c r="F769" i="7"/>
  <c r="K768" i="7"/>
  <c r="F768" i="7"/>
  <c r="K767" i="7"/>
  <c r="F767" i="7"/>
  <c r="K766" i="7"/>
  <c r="F766" i="7"/>
  <c r="K765" i="7"/>
  <c r="F765" i="7"/>
  <c r="K764" i="7"/>
  <c r="F764" i="7"/>
  <c r="K763" i="7"/>
  <c r="F763" i="7"/>
  <c r="K762" i="7"/>
  <c r="F762" i="7"/>
  <c r="K761" i="7"/>
  <c r="F761" i="7"/>
  <c r="K760" i="7"/>
  <c r="F760" i="7"/>
  <c r="K759" i="7"/>
  <c r="F759" i="7"/>
  <c r="K758" i="7"/>
  <c r="F758" i="7"/>
  <c r="K757" i="7"/>
  <c r="F757" i="7"/>
  <c r="K756" i="7"/>
  <c r="F756" i="7"/>
  <c r="K755" i="7"/>
  <c r="F755" i="7"/>
  <c r="K754" i="7"/>
  <c r="F754" i="7"/>
  <c r="K753" i="7"/>
  <c r="F753" i="7"/>
  <c r="K752" i="7"/>
  <c r="F752" i="7"/>
  <c r="K751" i="7"/>
  <c r="F751" i="7"/>
  <c r="K750" i="7"/>
  <c r="F750" i="7"/>
  <c r="K749" i="7"/>
  <c r="F749" i="7"/>
  <c r="K748" i="7"/>
  <c r="F748" i="7"/>
  <c r="K747" i="7"/>
  <c r="F747" i="7"/>
  <c r="K746" i="7"/>
  <c r="F746" i="7"/>
  <c r="K745" i="7"/>
  <c r="F745" i="7"/>
  <c r="K744" i="7"/>
  <c r="F744" i="7"/>
  <c r="K743" i="7"/>
  <c r="F743" i="7"/>
  <c r="K742" i="7"/>
  <c r="F742" i="7"/>
  <c r="K741" i="7"/>
  <c r="F741" i="7"/>
  <c r="K740" i="7"/>
  <c r="F740" i="7"/>
  <c r="K739" i="7"/>
  <c r="F739" i="7"/>
  <c r="K738" i="7"/>
  <c r="F738" i="7"/>
  <c r="K737" i="7"/>
  <c r="F737" i="7"/>
  <c r="K736" i="7"/>
  <c r="F736" i="7"/>
  <c r="K735" i="7"/>
  <c r="F735" i="7"/>
  <c r="K734" i="7"/>
  <c r="F734" i="7"/>
  <c r="K733" i="7"/>
  <c r="F733" i="7"/>
  <c r="K732" i="7"/>
  <c r="F732" i="7"/>
  <c r="K731" i="7"/>
  <c r="F731" i="7"/>
  <c r="K730" i="7"/>
  <c r="F730" i="7"/>
  <c r="K729" i="7"/>
  <c r="F729" i="7"/>
  <c r="K728" i="7"/>
  <c r="F728" i="7"/>
  <c r="K727" i="7"/>
  <c r="F727" i="7"/>
  <c r="K726" i="7"/>
  <c r="F726" i="7"/>
  <c r="K725" i="7"/>
  <c r="F725" i="7"/>
  <c r="K724" i="7"/>
  <c r="F724" i="7"/>
  <c r="K723" i="7"/>
  <c r="F723" i="7"/>
  <c r="K722" i="7"/>
  <c r="F722" i="7"/>
  <c r="K721" i="7"/>
  <c r="F721" i="7"/>
  <c r="K720" i="7"/>
  <c r="F720" i="7"/>
  <c r="K719" i="7"/>
  <c r="F719" i="7"/>
  <c r="K718" i="7"/>
  <c r="F718" i="7"/>
  <c r="K717" i="7"/>
  <c r="F717" i="7"/>
  <c r="K716" i="7"/>
  <c r="F716" i="7"/>
  <c r="K715" i="7"/>
  <c r="F715" i="7"/>
  <c r="K714" i="7"/>
  <c r="F714" i="7"/>
  <c r="K713" i="7"/>
  <c r="F713" i="7"/>
  <c r="K712" i="7"/>
  <c r="F712" i="7"/>
  <c r="K711" i="7"/>
  <c r="F711" i="7"/>
  <c r="K710" i="7"/>
  <c r="F710" i="7"/>
  <c r="K709" i="7"/>
  <c r="F709" i="7"/>
  <c r="K708" i="7"/>
  <c r="F708" i="7"/>
  <c r="K707" i="7"/>
  <c r="F707" i="7"/>
  <c r="K706" i="7"/>
  <c r="F706" i="7"/>
  <c r="K705" i="7"/>
  <c r="F705" i="7"/>
  <c r="K704" i="7"/>
  <c r="F704" i="7"/>
  <c r="K703" i="7"/>
  <c r="F703" i="7"/>
  <c r="K702" i="7"/>
  <c r="F702" i="7"/>
  <c r="K701" i="7"/>
  <c r="F701" i="7"/>
  <c r="K700" i="7"/>
  <c r="F700" i="7"/>
  <c r="K699" i="7"/>
  <c r="F699" i="7"/>
  <c r="K698" i="7"/>
  <c r="F698" i="7"/>
  <c r="K697" i="7"/>
  <c r="F697" i="7"/>
  <c r="K696" i="7"/>
  <c r="F696" i="7"/>
  <c r="K695" i="7"/>
  <c r="F695" i="7"/>
  <c r="K694" i="7"/>
  <c r="F694" i="7"/>
  <c r="K693" i="7"/>
  <c r="F693" i="7"/>
  <c r="K692" i="7"/>
  <c r="F692" i="7"/>
  <c r="K691" i="7"/>
  <c r="F691" i="7"/>
  <c r="K690" i="7"/>
  <c r="F690" i="7"/>
  <c r="K689" i="7"/>
  <c r="F689" i="7"/>
  <c r="K688" i="7"/>
  <c r="F688" i="7"/>
  <c r="K687" i="7"/>
  <c r="F687" i="7"/>
  <c r="K686" i="7"/>
  <c r="F686" i="7"/>
  <c r="K685" i="7"/>
  <c r="F685" i="7"/>
  <c r="K684" i="7"/>
  <c r="F684" i="7"/>
  <c r="K683" i="7"/>
  <c r="F683" i="7"/>
  <c r="K682" i="7"/>
  <c r="F682" i="7"/>
  <c r="K681" i="7"/>
  <c r="F681" i="7"/>
  <c r="K680" i="7"/>
  <c r="F680" i="7"/>
  <c r="K679" i="7"/>
  <c r="F679" i="7"/>
  <c r="K678" i="7"/>
  <c r="F678" i="7"/>
  <c r="K677" i="7"/>
  <c r="F677" i="7"/>
  <c r="K676" i="7"/>
  <c r="F676" i="7"/>
  <c r="K675" i="7"/>
  <c r="F675" i="7"/>
  <c r="K674" i="7"/>
  <c r="F674" i="7"/>
  <c r="K673" i="7"/>
  <c r="F673" i="7"/>
  <c r="K672" i="7"/>
  <c r="F672" i="7"/>
  <c r="K671" i="7"/>
  <c r="F671" i="7"/>
  <c r="K670" i="7"/>
  <c r="F670" i="7"/>
  <c r="K669" i="7"/>
  <c r="F669" i="7"/>
  <c r="K668" i="7"/>
  <c r="F668" i="7"/>
  <c r="K667" i="7"/>
  <c r="F667" i="7"/>
  <c r="K666" i="7"/>
  <c r="F666" i="7"/>
  <c r="K665" i="7"/>
  <c r="F665" i="7"/>
  <c r="K664" i="7"/>
  <c r="F664" i="7"/>
  <c r="K663" i="7"/>
  <c r="F663" i="7"/>
  <c r="K662" i="7"/>
  <c r="F662" i="7"/>
  <c r="K661" i="7"/>
  <c r="F661" i="7"/>
  <c r="K660" i="7"/>
  <c r="F660" i="7"/>
  <c r="K659" i="7"/>
  <c r="F659" i="7"/>
  <c r="K658" i="7"/>
  <c r="F658" i="7"/>
  <c r="K657" i="7"/>
  <c r="F657" i="7"/>
  <c r="K656" i="7"/>
  <c r="F656" i="7"/>
  <c r="K655" i="7"/>
  <c r="F655" i="7"/>
  <c r="K654" i="7"/>
  <c r="F654" i="7"/>
  <c r="K653" i="7"/>
  <c r="F653" i="7"/>
  <c r="K652" i="7"/>
  <c r="F652" i="7"/>
  <c r="K651" i="7"/>
  <c r="F651" i="7"/>
  <c r="K650" i="7"/>
  <c r="F650" i="7"/>
  <c r="K649" i="7"/>
  <c r="F649" i="7"/>
  <c r="K648" i="7"/>
  <c r="F648" i="7"/>
  <c r="K647" i="7"/>
  <c r="F647" i="7"/>
  <c r="K646" i="7"/>
  <c r="F646" i="7"/>
  <c r="K645" i="7"/>
  <c r="F645" i="7"/>
  <c r="K644" i="7"/>
  <c r="F644" i="7"/>
  <c r="K643" i="7"/>
  <c r="F643" i="7"/>
  <c r="K642" i="7"/>
  <c r="F642" i="7"/>
  <c r="K641" i="7"/>
  <c r="F641" i="7"/>
  <c r="K640" i="7"/>
  <c r="F640" i="7"/>
  <c r="K639" i="7"/>
  <c r="F639" i="7"/>
  <c r="K638" i="7"/>
  <c r="F638" i="7"/>
  <c r="K637" i="7"/>
  <c r="F637" i="7"/>
  <c r="K636" i="7"/>
  <c r="F636" i="7"/>
  <c r="K635" i="7"/>
  <c r="F635" i="7"/>
  <c r="K634" i="7"/>
  <c r="F634" i="7"/>
  <c r="K633" i="7"/>
  <c r="F633" i="7"/>
  <c r="K632" i="7"/>
  <c r="F632" i="7"/>
  <c r="K631" i="7"/>
  <c r="F631" i="7"/>
  <c r="K630" i="7"/>
  <c r="F630" i="7"/>
  <c r="K629" i="7"/>
  <c r="F629" i="7"/>
  <c r="K628" i="7"/>
  <c r="F628" i="7"/>
  <c r="K627" i="7"/>
  <c r="F627" i="7"/>
  <c r="K626" i="7"/>
  <c r="F626" i="7"/>
  <c r="K625" i="7"/>
  <c r="F625" i="7"/>
  <c r="K624" i="7"/>
  <c r="F624" i="7"/>
  <c r="K623" i="7"/>
  <c r="F623" i="7"/>
  <c r="K622" i="7"/>
  <c r="F622" i="7"/>
  <c r="K621" i="7"/>
  <c r="F621" i="7"/>
  <c r="K620" i="7"/>
  <c r="F620" i="7"/>
  <c r="K619" i="7"/>
  <c r="F619" i="7"/>
  <c r="K618" i="7"/>
  <c r="F618" i="7"/>
  <c r="K617" i="7"/>
  <c r="F617" i="7"/>
  <c r="K616" i="7"/>
  <c r="F616" i="7"/>
  <c r="K615" i="7"/>
  <c r="F615" i="7"/>
  <c r="K614" i="7"/>
  <c r="F614" i="7"/>
  <c r="K613" i="7"/>
  <c r="F613" i="7"/>
  <c r="K612" i="7"/>
  <c r="F612" i="7"/>
  <c r="K611" i="7"/>
  <c r="F611" i="7"/>
  <c r="K610" i="7"/>
  <c r="F610" i="7"/>
  <c r="K609" i="7"/>
  <c r="F609" i="7"/>
  <c r="K608" i="7"/>
  <c r="F608" i="7"/>
  <c r="K607" i="7"/>
  <c r="F607" i="7"/>
  <c r="K606" i="7"/>
  <c r="F606" i="7"/>
  <c r="K605" i="7"/>
  <c r="F605" i="7"/>
  <c r="K604" i="7"/>
  <c r="F604" i="7"/>
  <c r="K603" i="7"/>
  <c r="F603" i="7"/>
  <c r="K602" i="7"/>
  <c r="F602" i="7"/>
  <c r="K601" i="7"/>
  <c r="F601" i="7"/>
  <c r="K600" i="7"/>
  <c r="F600" i="7"/>
  <c r="K599" i="7"/>
  <c r="F599" i="7"/>
  <c r="K598" i="7"/>
  <c r="F598" i="7"/>
  <c r="K597" i="7"/>
  <c r="F597" i="7"/>
  <c r="K596" i="7"/>
  <c r="F596" i="7"/>
  <c r="K595" i="7"/>
  <c r="F595" i="7"/>
  <c r="K594" i="7"/>
  <c r="F594" i="7"/>
  <c r="K593" i="7"/>
  <c r="F593" i="7"/>
  <c r="K592" i="7"/>
  <c r="F592" i="7"/>
  <c r="K591" i="7"/>
  <c r="F591" i="7"/>
  <c r="K590" i="7"/>
  <c r="F590" i="7"/>
  <c r="K589" i="7"/>
  <c r="F589" i="7"/>
  <c r="K588" i="7"/>
  <c r="F588" i="7"/>
  <c r="K587" i="7"/>
  <c r="F587" i="7"/>
  <c r="K586" i="7"/>
  <c r="F586" i="7"/>
  <c r="K585" i="7"/>
  <c r="F585" i="7"/>
  <c r="K584" i="7"/>
  <c r="F584" i="7"/>
  <c r="K583" i="7"/>
  <c r="F583" i="7"/>
  <c r="K582" i="7"/>
  <c r="F582" i="7"/>
  <c r="K581" i="7"/>
  <c r="F581" i="7"/>
  <c r="K580" i="7"/>
  <c r="F580" i="7"/>
  <c r="K579" i="7"/>
  <c r="F579" i="7"/>
  <c r="K578" i="7"/>
  <c r="F578" i="7"/>
  <c r="K577" i="7"/>
  <c r="F577" i="7"/>
  <c r="K576" i="7"/>
  <c r="F576" i="7"/>
  <c r="K575" i="7"/>
  <c r="F575" i="7"/>
  <c r="K574" i="7"/>
  <c r="F574" i="7"/>
  <c r="K573" i="7"/>
  <c r="F573" i="7"/>
  <c r="K572" i="7"/>
  <c r="F572" i="7"/>
  <c r="K571" i="7"/>
  <c r="F571" i="7"/>
  <c r="K570" i="7"/>
  <c r="F570" i="7"/>
  <c r="K569" i="7"/>
  <c r="F569" i="7"/>
  <c r="K568" i="7"/>
  <c r="F568" i="7"/>
  <c r="K567" i="7"/>
  <c r="F567" i="7"/>
  <c r="K566" i="7"/>
  <c r="F566" i="7"/>
  <c r="K565" i="7"/>
  <c r="F565" i="7"/>
  <c r="K564" i="7"/>
  <c r="F564" i="7"/>
  <c r="K563" i="7"/>
  <c r="F563" i="7"/>
  <c r="K562" i="7"/>
  <c r="F562" i="7"/>
  <c r="K561" i="7"/>
  <c r="F561" i="7"/>
  <c r="K560" i="7"/>
  <c r="F560" i="7"/>
  <c r="K559" i="7"/>
  <c r="F559" i="7"/>
  <c r="K558" i="7"/>
  <c r="F558" i="7"/>
  <c r="K557" i="7"/>
  <c r="F557" i="7"/>
  <c r="K556" i="7"/>
  <c r="F556" i="7"/>
  <c r="K555" i="7"/>
  <c r="F555" i="7"/>
  <c r="K554" i="7"/>
  <c r="F554" i="7"/>
  <c r="K553" i="7"/>
  <c r="F553" i="7"/>
  <c r="K552" i="7"/>
  <c r="F552" i="7"/>
  <c r="K551" i="7"/>
  <c r="F551" i="7"/>
  <c r="K550" i="7"/>
  <c r="F550" i="7"/>
  <c r="K549" i="7"/>
  <c r="F549" i="7"/>
  <c r="K548" i="7"/>
  <c r="F548" i="7"/>
  <c r="K547" i="7"/>
  <c r="F547" i="7"/>
  <c r="K546" i="7"/>
  <c r="F546" i="7"/>
  <c r="K545" i="7"/>
  <c r="F545" i="7"/>
  <c r="K544" i="7"/>
  <c r="F544" i="7"/>
  <c r="K543" i="7"/>
  <c r="F543" i="7"/>
  <c r="K542" i="7"/>
  <c r="F542" i="7"/>
  <c r="K541" i="7"/>
  <c r="F541" i="7"/>
  <c r="K540" i="7"/>
  <c r="F540" i="7"/>
  <c r="K539" i="7"/>
  <c r="F539" i="7"/>
  <c r="K538" i="7"/>
  <c r="F538" i="7"/>
  <c r="K537" i="7"/>
  <c r="F537" i="7"/>
  <c r="K536" i="7"/>
  <c r="F536" i="7"/>
  <c r="K535" i="7"/>
  <c r="F535" i="7"/>
  <c r="K534" i="7"/>
  <c r="F534" i="7"/>
  <c r="K533" i="7"/>
  <c r="F533" i="7"/>
  <c r="K532" i="7"/>
  <c r="F532" i="7"/>
  <c r="K531" i="7"/>
  <c r="F531" i="7"/>
  <c r="K530" i="7"/>
  <c r="F530" i="7"/>
  <c r="K529" i="7"/>
  <c r="F529" i="7"/>
  <c r="K528" i="7"/>
  <c r="F528" i="7"/>
  <c r="K527" i="7"/>
  <c r="F527" i="7"/>
  <c r="K526" i="7"/>
  <c r="F526" i="7"/>
  <c r="K525" i="7"/>
  <c r="F525" i="7"/>
  <c r="K524" i="7"/>
  <c r="F524" i="7"/>
  <c r="K523" i="7"/>
  <c r="F523" i="7"/>
  <c r="K522" i="7"/>
  <c r="F522" i="7"/>
  <c r="K521" i="7"/>
  <c r="F521" i="7"/>
  <c r="K520" i="7"/>
  <c r="F520" i="7"/>
  <c r="K519" i="7"/>
  <c r="F519" i="7"/>
  <c r="K518" i="7"/>
  <c r="F518" i="7"/>
  <c r="K517" i="7"/>
  <c r="F517" i="7"/>
  <c r="K516" i="7"/>
  <c r="F516" i="7"/>
  <c r="K515" i="7"/>
  <c r="F515" i="7"/>
  <c r="K514" i="7"/>
  <c r="F514" i="7"/>
  <c r="K513" i="7"/>
  <c r="F513" i="7"/>
  <c r="K512" i="7"/>
  <c r="F512" i="7"/>
  <c r="K511" i="7"/>
  <c r="F511" i="7"/>
  <c r="K510" i="7"/>
  <c r="F510" i="7"/>
  <c r="K509" i="7"/>
  <c r="F509" i="7"/>
  <c r="K508" i="7"/>
  <c r="F508" i="7"/>
  <c r="K507" i="7"/>
  <c r="F507" i="7"/>
  <c r="K506" i="7"/>
  <c r="F506" i="7"/>
  <c r="K505" i="7"/>
  <c r="F505" i="7"/>
  <c r="K504" i="7"/>
  <c r="F504" i="7"/>
  <c r="K503" i="7"/>
  <c r="F503" i="7"/>
  <c r="K502" i="7"/>
  <c r="F502" i="7"/>
  <c r="K501" i="7"/>
  <c r="F501" i="7"/>
  <c r="K500" i="7"/>
  <c r="F500" i="7"/>
  <c r="K499" i="7"/>
  <c r="F499" i="7"/>
  <c r="K498" i="7"/>
  <c r="F498" i="7"/>
  <c r="K497" i="7"/>
  <c r="F497" i="7"/>
  <c r="K496" i="7"/>
  <c r="F496" i="7"/>
  <c r="K495" i="7"/>
  <c r="F495" i="7"/>
  <c r="K494" i="7"/>
  <c r="F494" i="7"/>
  <c r="K493" i="7"/>
  <c r="F493" i="7"/>
  <c r="K492" i="7"/>
  <c r="F492" i="7"/>
  <c r="K491" i="7"/>
  <c r="F491" i="7"/>
  <c r="K490" i="7"/>
  <c r="F490" i="7"/>
  <c r="K489" i="7"/>
  <c r="F489" i="7"/>
  <c r="K488" i="7"/>
  <c r="F488" i="7"/>
  <c r="K487" i="7"/>
  <c r="F487" i="7"/>
  <c r="K486" i="7"/>
  <c r="F486" i="7"/>
  <c r="K485" i="7"/>
  <c r="F485" i="7"/>
  <c r="K484" i="7"/>
  <c r="F484" i="7"/>
  <c r="K483" i="7"/>
  <c r="F483" i="7"/>
  <c r="K482" i="7"/>
  <c r="F482" i="7"/>
  <c r="K481" i="7"/>
  <c r="F481" i="7"/>
  <c r="K480" i="7"/>
  <c r="F480" i="7"/>
  <c r="K479" i="7"/>
  <c r="F479" i="7"/>
  <c r="K478" i="7"/>
  <c r="F478" i="7"/>
  <c r="K477" i="7"/>
  <c r="F477" i="7"/>
  <c r="K476" i="7"/>
  <c r="F476" i="7"/>
  <c r="K475" i="7"/>
  <c r="F475" i="7"/>
  <c r="K474" i="7"/>
  <c r="F474" i="7"/>
  <c r="K473" i="7"/>
  <c r="F473" i="7"/>
  <c r="K472" i="7"/>
  <c r="F472" i="7"/>
  <c r="K471" i="7"/>
  <c r="F471" i="7"/>
  <c r="K470" i="7"/>
  <c r="F470" i="7"/>
  <c r="K469" i="7"/>
  <c r="F469" i="7"/>
  <c r="K468" i="7"/>
  <c r="F468" i="7"/>
  <c r="K467" i="7"/>
  <c r="F467" i="7"/>
  <c r="K466" i="7"/>
  <c r="F466" i="7"/>
  <c r="K465" i="7"/>
  <c r="F465" i="7"/>
  <c r="K464" i="7"/>
  <c r="F464" i="7"/>
  <c r="K463" i="7"/>
  <c r="F463" i="7"/>
  <c r="K462" i="7"/>
  <c r="F462" i="7"/>
  <c r="K461" i="7"/>
  <c r="F461" i="7"/>
  <c r="K460" i="7"/>
  <c r="F460" i="7"/>
  <c r="K459" i="7"/>
  <c r="F459" i="7"/>
  <c r="K458" i="7"/>
  <c r="F458" i="7"/>
  <c r="K457" i="7"/>
  <c r="F457" i="7"/>
  <c r="K456" i="7"/>
  <c r="F456" i="7"/>
  <c r="K455" i="7"/>
  <c r="F455" i="7"/>
  <c r="K454" i="7"/>
  <c r="F454" i="7"/>
  <c r="K453" i="7"/>
  <c r="F453" i="7"/>
  <c r="K452" i="7"/>
  <c r="F452" i="7"/>
  <c r="K451" i="7"/>
  <c r="F451" i="7"/>
  <c r="K450" i="7"/>
  <c r="F450" i="7"/>
  <c r="K449" i="7"/>
  <c r="F449" i="7"/>
  <c r="K448" i="7"/>
  <c r="F448" i="7"/>
  <c r="K447" i="7"/>
  <c r="F447" i="7"/>
  <c r="K446" i="7"/>
  <c r="F446" i="7"/>
  <c r="K445" i="7"/>
  <c r="F445" i="7"/>
  <c r="K444" i="7"/>
  <c r="F444" i="7"/>
  <c r="K443" i="7"/>
  <c r="F443" i="7"/>
  <c r="K442" i="7"/>
  <c r="F442" i="7"/>
  <c r="K441" i="7"/>
  <c r="F441" i="7"/>
  <c r="K440" i="7"/>
  <c r="F440" i="7"/>
  <c r="K439" i="7"/>
  <c r="F439" i="7"/>
  <c r="K438" i="7"/>
  <c r="F438" i="7"/>
  <c r="K437" i="7"/>
  <c r="F437" i="7"/>
  <c r="K436" i="7"/>
  <c r="F436" i="7"/>
  <c r="K435" i="7"/>
  <c r="F435" i="7"/>
  <c r="K434" i="7"/>
  <c r="F434" i="7"/>
  <c r="K433" i="7"/>
  <c r="F433" i="7"/>
  <c r="K432" i="7"/>
  <c r="F432" i="7"/>
  <c r="K431" i="7"/>
  <c r="F431" i="7"/>
  <c r="K430" i="7"/>
  <c r="F430" i="7"/>
  <c r="K429" i="7"/>
  <c r="F429" i="7"/>
  <c r="K428" i="7"/>
  <c r="F428" i="7"/>
  <c r="K427" i="7"/>
  <c r="F427" i="7"/>
  <c r="K426" i="7"/>
  <c r="F426" i="7"/>
  <c r="K425" i="7"/>
  <c r="F425" i="7"/>
  <c r="K424" i="7"/>
  <c r="F424" i="7"/>
  <c r="K423" i="7"/>
  <c r="F423" i="7"/>
  <c r="K422" i="7"/>
  <c r="F422" i="7"/>
  <c r="K421" i="7"/>
  <c r="F421" i="7"/>
  <c r="K420" i="7"/>
  <c r="F420" i="7"/>
  <c r="K419" i="7"/>
  <c r="F419" i="7"/>
  <c r="K418" i="7"/>
  <c r="F418" i="7"/>
  <c r="K417" i="7"/>
  <c r="F417" i="7"/>
  <c r="K416" i="7"/>
  <c r="F416" i="7"/>
  <c r="K415" i="7"/>
  <c r="F415" i="7"/>
  <c r="K414" i="7"/>
  <c r="F414" i="7"/>
  <c r="K413" i="7"/>
  <c r="F413" i="7"/>
  <c r="K412" i="7"/>
  <c r="F412" i="7"/>
  <c r="K411" i="7"/>
  <c r="F411" i="7"/>
  <c r="K410" i="7"/>
  <c r="F410" i="7"/>
  <c r="K409" i="7"/>
  <c r="F409" i="7"/>
  <c r="K408" i="7"/>
  <c r="F408" i="7"/>
  <c r="K407" i="7"/>
  <c r="F407" i="7"/>
  <c r="K406" i="7"/>
  <c r="F406" i="7"/>
  <c r="K405" i="7"/>
  <c r="F405" i="7"/>
  <c r="K404" i="7"/>
  <c r="F404" i="7"/>
  <c r="K403" i="7"/>
  <c r="F403" i="7"/>
  <c r="K402" i="7"/>
  <c r="F402" i="7"/>
  <c r="K401" i="7"/>
  <c r="F401" i="7"/>
  <c r="K400" i="7"/>
  <c r="F400" i="7"/>
  <c r="K399" i="7"/>
  <c r="F399" i="7"/>
  <c r="K398" i="7"/>
  <c r="F398" i="7"/>
  <c r="K397" i="7"/>
  <c r="F397" i="7"/>
  <c r="K396" i="7"/>
  <c r="F396" i="7"/>
  <c r="K395" i="7"/>
  <c r="F395" i="7"/>
  <c r="K394" i="7"/>
  <c r="F394" i="7"/>
  <c r="K393" i="7"/>
  <c r="F393" i="7"/>
  <c r="K392" i="7"/>
  <c r="F392" i="7"/>
  <c r="K391" i="7"/>
  <c r="F391" i="7"/>
  <c r="K390" i="7"/>
  <c r="F390" i="7"/>
  <c r="K389" i="7"/>
  <c r="F389" i="7"/>
  <c r="K388" i="7"/>
  <c r="F388" i="7"/>
  <c r="K387" i="7"/>
  <c r="F387" i="7"/>
  <c r="K386" i="7"/>
  <c r="F386" i="7"/>
  <c r="K385" i="7"/>
  <c r="F385" i="7"/>
  <c r="K384" i="7"/>
  <c r="F384" i="7"/>
  <c r="K383" i="7"/>
  <c r="F383" i="7"/>
  <c r="K382" i="7"/>
  <c r="F382" i="7"/>
  <c r="K381" i="7"/>
  <c r="F381" i="7"/>
  <c r="K380" i="7"/>
  <c r="F380" i="7"/>
  <c r="K379" i="7"/>
  <c r="F379" i="7"/>
  <c r="K378" i="7"/>
  <c r="F378" i="7"/>
  <c r="K377" i="7"/>
  <c r="F377" i="7"/>
  <c r="K376" i="7"/>
  <c r="F376" i="7"/>
  <c r="K375" i="7"/>
  <c r="F375" i="7"/>
  <c r="K374" i="7"/>
  <c r="F374" i="7"/>
  <c r="K373" i="7"/>
  <c r="F373" i="7"/>
  <c r="K372" i="7"/>
  <c r="F372" i="7"/>
  <c r="K371" i="7"/>
  <c r="F371" i="7"/>
  <c r="K370" i="7"/>
  <c r="F370" i="7"/>
  <c r="K369" i="7"/>
  <c r="F369" i="7"/>
  <c r="K368" i="7"/>
  <c r="F368" i="7"/>
  <c r="K367" i="7"/>
  <c r="F367" i="7"/>
  <c r="K366" i="7"/>
  <c r="F366" i="7"/>
  <c r="K365" i="7"/>
  <c r="F365" i="7"/>
  <c r="K364" i="7"/>
  <c r="F364" i="7"/>
  <c r="K363" i="7"/>
  <c r="F363" i="7"/>
  <c r="K362" i="7"/>
  <c r="F362" i="7"/>
  <c r="K361" i="7"/>
  <c r="F361" i="7"/>
  <c r="K360" i="7"/>
  <c r="F360" i="7"/>
  <c r="K359" i="7"/>
  <c r="F359" i="7"/>
  <c r="K358" i="7"/>
  <c r="F358" i="7"/>
  <c r="K357" i="7"/>
  <c r="F357" i="7"/>
  <c r="K356" i="7"/>
  <c r="F356" i="7"/>
  <c r="K355" i="7"/>
  <c r="F355" i="7"/>
  <c r="K354" i="7"/>
  <c r="F354" i="7"/>
  <c r="K353" i="7"/>
  <c r="F353" i="7"/>
  <c r="K352" i="7"/>
  <c r="F352" i="7"/>
  <c r="K351" i="7"/>
  <c r="F351" i="7"/>
  <c r="K350" i="7"/>
  <c r="F350" i="7"/>
  <c r="K349" i="7"/>
  <c r="F349" i="7"/>
  <c r="K348" i="7"/>
  <c r="F348" i="7"/>
  <c r="K347" i="7"/>
  <c r="F347" i="7"/>
  <c r="K346" i="7"/>
  <c r="F346" i="7"/>
  <c r="K345" i="7"/>
  <c r="F345" i="7"/>
  <c r="K344" i="7"/>
  <c r="F344" i="7"/>
  <c r="K343" i="7"/>
  <c r="F343" i="7"/>
  <c r="K342" i="7"/>
  <c r="F342" i="7"/>
  <c r="K341" i="7"/>
  <c r="F341" i="7"/>
  <c r="K340" i="7"/>
  <c r="F340" i="7"/>
  <c r="K339" i="7"/>
  <c r="F339" i="7"/>
  <c r="K338" i="7"/>
  <c r="F338" i="7"/>
  <c r="K337" i="7"/>
  <c r="F337" i="7"/>
  <c r="K336" i="7"/>
  <c r="F336" i="7"/>
  <c r="K335" i="7"/>
  <c r="F335" i="7"/>
  <c r="K334" i="7"/>
  <c r="F334" i="7"/>
  <c r="K333" i="7"/>
  <c r="F333" i="7"/>
  <c r="K332" i="7"/>
  <c r="F332" i="7"/>
  <c r="K331" i="7"/>
  <c r="F331" i="7"/>
  <c r="K330" i="7"/>
  <c r="F330" i="7"/>
  <c r="K329" i="7"/>
  <c r="F329" i="7"/>
  <c r="K328" i="7"/>
  <c r="F328" i="7"/>
  <c r="K327" i="7"/>
  <c r="F327" i="7"/>
  <c r="K326" i="7"/>
  <c r="F326" i="7"/>
  <c r="K325" i="7"/>
  <c r="F325" i="7"/>
  <c r="K324" i="7"/>
  <c r="F324" i="7"/>
  <c r="K323" i="7"/>
  <c r="F323" i="7"/>
  <c r="K322" i="7"/>
  <c r="F322" i="7"/>
  <c r="K321" i="7"/>
  <c r="F321" i="7"/>
  <c r="K320" i="7"/>
  <c r="F320" i="7"/>
  <c r="K319" i="7"/>
  <c r="F319" i="7"/>
  <c r="K318" i="7"/>
  <c r="F318" i="7"/>
  <c r="K317" i="7"/>
  <c r="F317" i="7"/>
  <c r="K316" i="7"/>
  <c r="F316" i="7"/>
  <c r="K315" i="7"/>
  <c r="F315" i="7"/>
  <c r="K314" i="7"/>
  <c r="F314" i="7"/>
  <c r="K313" i="7"/>
  <c r="F313" i="7"/>
  <c r="K312" i="7"/>
  <c r="F312" i="7"/>
  <c r="K311" i="7"/>
  <c r="F311" i="7"/>
  <c r="K310" i="7"/>
  <c r="F310" i="7"/>
  <c r="K309" i="7"/>
  <c r="F309" i="7"/>
  <c r="K308" i="7"/>
  <c r="F308" i="7"/>
  <c r="K307" i="7"/>
  <c r="F307" i="7"/>
  <c r="K306" i="7"/>
  <c r="F306" i="7"/>
  <c r="K305" i="7"/>
  <c r="F305" i="7"/>
  <c r="K304" i="7"/>
  <c r="F304" i="7"/>
  <c r="K303" i="7"/>
  <c r="F303" i="7"/>
  <c r="K302" i="7"/>
  <c r="F302" i="7"/>
  <c r="K301" i="7"/>
  <c r="F301" i="7"/>
  <c r="K300" i="7"/>
  <c r="F300" i="7"/>
  <c r="K299" i="7"/>
  <c r="F299" i="7"/>
  <c r="K298" i="7"/>
  <c r="F298" i="7"/>
  <c r="K297" i="7"/>
  <c r="F297" i="7"/>
  <c r="K296" i="7"/>
  <c r="F296" i="7"/>
  <c r="K295" i="7"/>
  <c r="F295" i="7"/>
  <c r="K294" i="7"/>
  <c r="F294" i="7"/>
  <c r="K293" i="7"/>
  <c r="F293" i="7"/>
  <c r="K292" i="7"/>
  <c r="F292" i="7"/>
  <c r="K291" i="7"/>
  <c r="F291" i="7"/>
  <c r="K290" i="7"/>
  <c r="F290" i="7"/>
  <c r="K289" i="7"/>
  <c r="F289" i="7"/>
  <c r="K288" i="7"/>
  <c r="F288" i="7"/>
  <c r="K287" i="7"/>
  <c r="F287" i="7"/>
  <c r="K286" i="7"/>
  <c r="F286" i="7"/>
  <c r="K285" i="7"/>
  <c r="F285" i="7"/>
  <c r="K284" i="7"/>
  <c r="F284" i="7"/>
  <c r="K283" i="7"/>
  <c r="F283" i="7"/>
  <c r="K282" i="7"/>
  <c r="F282" i="7"/>
  <c r="K281" i="7"/>
  <c r="F281" i="7"/>
  <c r="K280" i="7"/>
  <c r="F280" i="7"/>
  <c r="K279" i="7"/>
  <c r="F279" i="7"/>
  <c r="K278" i="7"/>
  <c r="F278" i="7"/>
  <c r="K277" i="7"/>
  <c r="F277" i="7"/>
  <c r="K276" i="7"/>
  <c r="F276" i="7"/>
  <c r="K275" i="7"/>
  <c r="F275" i="7"/>
  <c r="K274" i="7"/>
  <c r="F274" i="7"/>
  <c r="K273" i="7"/>
  <c r="F273" i="7"/>
  <c r="K272" i="7"/>
  <c r="F272" i="7"/>
  <c r="K271" i="7"/>
  <c r="F271" i="7"/>
  <c r="K270" i="7"/>
  <c r="F270" i="7"/>
  <c r="K269" i="7"/>
  <c r="F269" i="7"/>
  <c r="K268" i="7"/>
  <c r="F268" i="7"/>
  <c r="K267" i="7"/>
  <c r="F267" i="7"/>
  <c r="K266" i="7"/>
  <c r="F266" i="7"/>
  <c r="K265" i="7"/>
  <c r="F265" i="7"/>
  <c r="K264" i="7"/>
  <c r="F264" i="7"/>
  <c r="K263" i="7"/>
  <c r="F263" i="7"/>
  <c r="K262" i="7"/>
  <c r="F262" i="7"/>
  <c r="K261" i="7"/>
  <c r="F261" i="7"/>
  <c r="K260" i="7"/>
  <c r="F260" i="7"/>
  <c r="K259" i="7"/>
  <c r="F259" i="7"/>
  <c r="K258" i="7"/>
  <c r="F258" i="7"/>
  <c r="K257" i="7"/>
  <c r="F257" i="7"/>
  <c r="K256" i="7"/>
  <c r="F256" i="7"/>
  <c r="K255" i="7"/>
  <c r="F255" i="7"/>
  <c r="K254" i="7"/>
  <c r="F254" i="7"/>
  <c r="K253" i="7"/>
  <c r="F253" i="7"/>
  <c r="K252" i="7"/>
  <c r="F252" i="7"/>
  <c r="K251" i="7"/>
  <c r="F251" i="7"/>
  <c r="K250" i="7"/>
  <c r="F250" i="7"/>
  <c r="K249" i="7"/>
  <c r="F249" i="7"/>
  <c r="K248" i="7"/>
  <c r="F248" i="7"/>
  <c r="K247" i="7"/>
  <c r="F247" i="7"/>
  <c r="K246" i="7"/>
  <c r="F246" i="7"/>
  <c r="K245" i="7"/>
  <c r="F245" i="7"/>
  <c r="K244" i="7"/>
  <c r="F244" i="7"/>
  <c r="K243" i="7"/>
  <c r="F243" i="7"/>
  <c r="K242" i="7"/>
  <c r="F242" i="7"/>
  <c r="K241" i="7"/>
  <c r="F241" i="7"/>
  <c r="K240" i="7"/>
  <c r="F240" i="7"/>
  <c r="K239" i="7"/>
  <c r="F239" i="7"/>
  <c r="K238" i="7"/>
  <c r="F238" i="7"/>
  <c r="K237" i="7"/>
  <c r="F237" i="7"/>
  <c r="K236" i="7"/>
  <c r="F236" i="7"/>
  <c r="K235" i="7"/>
  <c r="F235" i="7"/>
  <c r="K234" i="7"/>
  <c r="F234" i="7"/>
  <c r="K233" i="7"/>
  <c r="F233" i="7"/>
  <c r="K232" i="7"/>
  <c r="F232" i="7"/>
  <c r="K231" i="7"/>
  <c r="F231" i="7"/>
  <c r="K230" i="7"/>
  <c r="F230" i="7"/>
  <c r="K229" i="7"/>
  <c r="F229" i="7"/>
  <c r="K228" i="7"/>
  <c r="F228" i="7"/>
  <c r="K227" i="7"/>
  <c r="F227" i="7"/>
  <c r="K226" i="7"/>
  <c r="F226" i="7"/>
  <c r="K225" i="7"/>
  <c r="F225" i="7"/>
  <c r="K224" i="7"/>
  <c r="F224" i="7"/>
  <c r="K223" i="7"/>
  <c r="F223" i="7"/>
  <c r="K222" i="7"/>
  <c r="F222" i="7"/>
  <c r="K221" i="7"/>
  <c r="F221" i="7"/>
  <c r="K220" i="7"/>
  <c r="F220" i="7"/>
  <c r="K219" i="7"/>
  <c r="F219" i="7"/>
  <c r="K218" i="7"/>
  <c r="F218" i="7"/>
  <c r="K217" i="7"/>
  <c r="F217" i="7"/>
  <c r="K216" i="7"/>
  <c r="F216" i="7"/>
  <c r="K215" i="7"/>
  <c r="F215" i="7"/>
  <c r="K214" i="7"/>
  <c r="F214" i="7"/>
  <c r="K213" i="7"/>
  <c r="F213" i="7"/>
  <c r="K212" i="7"/>
  <c r="F212" i="7"/>
  <c r="K211" i="7"/>
  <c r="F211" i="7"/>
  <c r="K210" i="7"/>
  <c r="F210" i="7"/>
  <c r="K209" i="7"/>
  <c r="F209" i="7"/>
  <c r="K208" i="7"/>
  <c r="F208" i="7"/>
  <c r="K207" i="7"/>
  <c r="F207" i="7"/>
  <c r="K206" i="7"/>
  <c r="F206" i="7"/>
  <c r="K205" i="7"/>
  <c r="F205" i="7"/>
  <c r="K204" i="7"/>
  <c r="F204" i="7"/>
  <c r="K203" i="7"/>
  <c r="F203" i="7"/>
  <c r="K202" i="7"/>
  <c r="F202" i="7"/>
  <c r="K201" i="7"/>
  <c r="F201" i="7"/>
  <c r="K200" i="7"/>
  <c r="F200" i="7"/>
  <c r="K199" i="7"/>
  <c r="F199" i="7"/>
  <c r="K198" i="7"/>
  <c r="F198" i="7"/>
  <c r="K197" i="7"/>
  <c r="F197" i="7"/>
  <c r="K196" i="7"/>
  <c r="F196" i="7"/>
  <c r="K195" i="7"/>
  <c r="F195" i="7"/>
  <c r="K194" i="7"/>
  <c r="F194" i="7"/>
  <c r="K193" i="7"/>
  <c r="F193" i="7"/>
  <c r="K192" i="7"/>
  <c r="F192" i="7"/>
  <c r="K191" i="7"/>
  <c r="F191" i="7"/>
  <c r="K190" i="7"/>
  <c r="F190" i="7"/>
  <c r="K189" i="7"/>
  <c r="F189" i="7"/>
  <c r="K188" i="7"/>
  <c r="F188" i="7"/>
  <c r="K187" i="7"/>
  <c r="F187" i="7"/>
  <c r="K186" i="7"/>
  <c r="F186" i="7"/>
  <c r="K185" i="7"/>
  <c r="F185" i="7"/>
  <c r="K184" i="7"/>
  <c r="F184" i="7"/>
  <c r="K183" i="7"/>
  <c r="F183" i="7"/>
  <c r="K182" i="7"/>
  <c r="F182" i="7"/>
  <c r="K181" i="7"/>
  <c r="F181" i="7"/>
  <c r="K180" i="7"/>
  <c r="J180" i="7"/>
  <c r="F180" i="7"/>
  <c r="K179" i="7"/>
  <c r="F179" i="7"/>
  <c r="K178" i="7"/>
  <c r="F178" i="7"/>
  <c r="K177" i="7"/>
  <c r="F177" i="7"/>
  <c r="K176" i="7"/>
  <c r="F176" i="7"/>
  <c r="K175" i="7"/>
  <c r="F175" i="7"/>
  <c r="K174" i="7"/>
  <c r="F174" i="7"/>
  <c r="K173" i="7"/>
  <c r="F173" i="7"/>
  <c r="K172" i="7"/>
  <c r="F172" i="7"/>
  <c r="K171" i="7"/>
  <c r="F171" i="7"/>
  <c r="K170" i="7"/>
  <c r="F170" i="7"/>
  <c r="K169" i="7"/>
  <c r="F169" i="7"/>
  <c r="K168" i="7"/>
  <c r="F168" i="7"/>
  <c r="K167" i="7"/>
  <c r="F167" i="7"/>
  <c r="K166" i="7"/>
  <c r="F166" i="7"/>
  <c r="K165" i="7"/>
  <c r="F165" i="7"/>
  <c r="K164" i="7"/>
  <c r="F164" i="7"/>
  <c r="K163" i="7"/>
  <c r="F163" i="7"/>
  <c r="K162" i="7"/>
  <c r="F162" i="7"/>
  <c r="K161" i="7"/>
  <c r="F161" i="7"/>
  <c r="K160" i="7"/>
  <c r="F160" i="7"/>
  <c r="K159" i="7"/>
  <c r="F159" i="7"/>
  <c r="K158" i="7"/>
  <c r="F158" i="7"/>
  <c r="K157" i="7"/>
  <c r="F157" i="7"/>
  <c r="K156" i="7"/>
  <c r="F156" i="7"/>
  <c r="K155" i="7"/>
  <c r="F155" i="7"/>
  <c r="K154" i="7"/>
  <c r="F154" i="7"/>
  <c r="K153" i="7"/>
  <c r="F153" i="7"/>
  <c r="K152" i="7"/>
  <c r="F152" i="7"/>
  <c r="K151" i="7"/>
  <c r="F151" i="7"/>
  <c r="K150" i="7"/>
  <c r="F150" i="7"/>
  <c r="K149" i="7"/>
  <c r="F149" i="7"/>
  <c r="K148" i="7"/>
  <c r="F148" i="7"/>
  <c r="K147" i="7"/>
  <c r="F147" i="7"/>
  <c r="K146" i="7"/>
  <c r="F146" i="7"/>
  <c r="K145" i="7"/>
  <c r="F145" i="7"/>
  <c r="K144" i="7"/>
  <c r="F144" i="7"/>
  <c r="K143" i="7"/>
  <c r="F143" i="7"/>
  <c r="K142" i="7"/>
  <c r="F142" i="7"/>
  <c r="K141" i="7"/>
  <c r="F141" i="7"/>
  <c r="K140" i="7"/>
  <c r="F140" i="7"/>
  <c r="K139" i="7"/>
  <c r="F139" i="7"/>
  <c r="K138" i="7"/>
  <c r="F138" i="7"/>
  <c r="K137" i="7"/>
  <c r="F137" i="7"/>
  <c r="K136" i="7"/>
  <c r="F136" i="7"/>
  <c r="K135" i="7"/>
  <c r="F135" i="7"/>
  <c r="K134" i="7"/>
  <c r="F134" i="7"/>
  <c r="K133" i="7"/>
  <c r="F133" i="7"/>
  <c r="K132" i="7"/>
  <c r="F132" i="7"/>
  <c r="K131" i="7"/>
  <c r="F131" i="7"/>
  <c r="K130" i="7"/>
  <c r="F130" i="7"/>
  <c r="K129" i="7"/>
  <c r="F129" i="7"/>
  <c r="K128" i="7"/>
  <c r="F128" i="7"/>
  <c r="K127" i="7"/>
  <c r="F127" i="7"/>
  <c r="K126" i="7"/>
  <c r="F126" i="7"/>
  <c r="K125" i="7"/>
  <c r="F125" i="7"/>
  <c r="K124" i="7"/>
  <c r="F124" i="7"/>
  <c r="K123" i="7"/>
  <c r="F123" i="7"/>
  <c r="K122" i="7"/>
  <c r="F122" i="7"/>
  <c r="K121" i="7"/>
  <c r="F121" i="7"/>
  <c r="K120" i="7"/>
  <c r="F120" i="7"/>
  <c r="K119" i="7"/>
  <c r="F119" i="7"/>
  <c r="K118" i="7"/>
  <c r="F118" i="7"/>
  <c r="K117" i="7"/>
  <c r="F117" i="7"/>
  <c r="K116" i="7"/>
  <c r="F116" i="7"/>
  <c r="K115" i="7"/>
  <c r="F115" i="7"/>
  <c r="K114" i="7"/>
  <c r="F114" i="7"/>
  <c r="K113" i="7"/>
  <c r="F113" i="7"/>
  <c r="K112" i="7"/>
  <c r="F112" i="7"/>
  <c r="K111" i="7"/>
  <c r="F111" i="7"/>
  <c r="K110" i="7"/>
  <c r="F110" i="7"/>
  <c r="K109" i="7"/>
  <c r="F109" i="7"/>
  <c r="K108" i="7"/>
  <c r="F108" i="7"/>
  <c r="K107" i="7"/>
  <c r="F107" i="7"/>
  <c r="K106" i="7"/>
  <c r="F106" i="7"/>
  <c r="K105" i="7"/>
  <c r="F105" i="7"/>
  <c r="K104" i="7"/>
  <c r="F104" i="7"/>
  <c r="K103" i="7"/>
  <c r="F103" i="7"/>
  <c r="K102" i="7"/>
  <c r="F102" i="7"/>
  <c r="K101" i="7"/>
  <c r="F101" i="7"/>
  <c r="K100" i="7"/>
  <c r="F100" i="7"/>
  <c r="K99" i="7"/>
  <c r="F99" i="7"/>
  <c r="K98" i="7"/>
  <c r="F98" i="7"/>
  <c r="K97" i="7"/>
  <c r="F97" i="7"/>
  <c r="K96" i="7"/>
  <c r="F96" i="7"/>
  <c r="K95" i="7"/>
  <c r="F95" i="7"/>
  <c r="K94" i="7"/>
  <c r="F94" i="7"/>
  <c r="K93" i="7"/>
  <c r="F93" i="7"/>
  <c r="K92" i="7"/>
  <c r="F92" i="7"/>
  <c r="K91" i="7"/>
  <c r="F91" i="7"/>
  <c r="K90" i="7"/>
  <c r="F90" i="7"/>
  <c r="K89" i="7"/>
  <c r="F89" i="7"/>
  <c r="K88" i="7"/>
  <c r="F88" i="7"/>
  <c r="K87" i="7"/>
  <c r="F87" i="7"/>
  <c r="K86" i="7"/>
  <c r="F86" i="7"/>
  <c r="K85" i="7"/>
  <c r="F85" i="7"/>
  <c r="K84" i="7"/>
  <c r="F84" i="7"/>
  <c r="K83" i="7"/>
  <c r="F83" i="7"/>
  <c r="K82" i="7"/>
  <c r="F82" i="7"/>
  <c r="K81" i="7"/>
  <c r="F81" i="7"/>
  <c r="K80" i="7"/>
  <c r="F80" i="7"/>
  <c r="K79" i="7"/>
  <c r="F79" i="7"/>
  <c r="K78" i="7"/>
  <c r="F78" i="7"/>
  <c r="K77" i="7"/>
  <c r="F77" i="7"/>
  <c r="K76" i="7"/>
  <c r="F76" i="7"/>
  <c r="K75" i="7"/>
  <c r="F75" i="7"/>
  <c r="K74" i="7"/>
  <c r="F74" i="7"/>
  <c r="K73" i="7"/>
  <c r="F73" i="7"/>
  <c r="K72" i="7"/>
  <c r="F72" i="7"/>
  <c r="K71" i="7"/>
  <c r="F71" i="7"/>
  <c r="K70" i="7"/>
  <c r="F70" i="7"/>
  <c r="K69" i="7"/>
  <c r="F69" i="7"/>
  <c r="K68" i="7"/>
  <c r="F68" i="7"/>
  <c r="K67" i="7"/>
  <c r="F67" i="7"/>
  <c r="K66" i="7"/>
  <c r="F66" i="7"/>
  <c r="K65" i="7"/>
  <c r="F65" i="7"/>
  <c r="K64" i="7"/>
  <c r="F64" i="7"/>
  <c r="K63" i="7"/>
  <c r="F63" i="7"/>
  <c r="K62" i="7"/>
  <c r="F62" i="7"/>
  <c r="K61" i="7"/>
  <c r="F61" i="7"/>
  <c r="K60" i="7"/>
  <c r="F60" i="7"/>
  <c r="K59" i="7"/>
  <c r="F59" i="7"/>
  <c r="K58" i="7"/>
  <c r="F58" i="7"/>
  <c r="K57" i="7"/>
  <c r="F57" i="7"/>
  <c r="K56" i="7"/>
  <c r="F56" i="7"/>
  <c r="K55" i="7"/>
  <c r="F55" i="7"/>
  <c r="K54" i="7"/>
  <c r="F54" i="7"/>
  <c r="K53" i="7"/>
  <c r="F53" i="7"/>
  <c r="K52" i="7"/>
  <c r="F52" i="7"/>
  <c r="K51" i="7"/>
  <c r="F51" i="7"/>
  <c r="K50" i="7"/>
  <c r="F50" i="7"/>
  <c r="K49" i="7"/>
  <c r="F49" i="7"/>
  <c r="K48" i="7"/>
  <c r="F48" i="7"/>
  <c r="K47" i="7"/>
  <c r="F47" i="7"/>
  <c r="K46" i="7"/>
  <c r="F46" i="7"/>
  <c r="K45" i="7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6" i="7"/>
  <c r="F36" i="7"/>
  <c r="K35" i="7"/>
  <c r="F35" i="7"/>
  <c r="K34" i="7"/>
  <c r="F34" i="7"/>
  <c r="K33" i="7"/>
  <c r="F33" i="7"/>
  <c r="K32" i="7"/>
  <c r="F32" i="7"/>
  <c r="K31" i="7"/>
  <c r="F31" i="7"/>
  <c r="K30" i="7"/>
  <c r="F30" i="7"/>
  <c r="K29" i="7"/>
  <c r="F29" i="7"/>
  <c r="K28" i="7"/>
  <c r="F28" i="7"/>
  <c r="K27" i="7"/>
  <c r="F27" i="7"/>
  <c r="K26" i="7"/>
  <c r="F26" i="7"/>
  <c r="K25" i="7"/>
  <c r="F25" i="7"/>
  <c r="K24" i="7"/>
  <c r="F24" i="7"/>
  <c r="K23" i="7"/>
  <c r="F23" i="7"/>
  <c r="K22" i="7"/>
  <c r="F22" i="7"/>
  <c r="K21" i="7"/>
  <c r="F21" i="7"/>
  <c r="K20" i="7"/>
  <c r="F20" i="7"/>
  <c r="K19" i="7"/>
  <c r="F19" i="7"/>
  <c r="K18" i="7"/>
  <c r="F18" i="7"/>
  <c r="K17" i="7"/>
  <c r="F17" i="7"/>
  <c r="K16" i="7"/>
  <c r="F16" i="7"/>
  <c r="K15" i="7"/>
  <c r="F15" i="7"/>
  <c r="K14" i="7"/>
  <c r="F14" i="7"/>
  <c r="K13" i="7"/>
  <c r="F13" i="7"/>
  <c r="K12" i="7"/>
  <c r="F12" i="7"/>
  <c r="K11" i="7"/>
  <c r="F11" i="7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E273" i="5"/>
  <c r="E272" i="5"/>
  <c r="E257" i="5"/>
  <c r="E256" i="5"/>
  <c r="E241" i="5"/>
  <c r="E211" i="5"/>
  <c r="E210" i="5"/>
  <c r="E177" i="5"/>
  <c r="E168" i="5"/>
  <c r="E159" i="5"/>
  <c r="E155" i="5"/>
  <c r="E154" i="5"/>
  <c r="E150" i="5"/>
  <c r="E142" i="5"/>
  <c r="E65" i="5"/>
  <c r="E63" i="5"/>
  <c r="E62" i="5"/>
  <c r="E61" i="5"/>
  <c r="E60" i="5"/>
  <c r="E59" i="5"/>
  <c r="E50" i="5"/>
  <c r="E45" i="5"/>
  <c r="E35" i="5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E356" i="2"/>
  <c r="L348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K52" i="2"/>
  <c r="H52" i="2"/>
  <c r="G52" i="2"/>
  <c r="E52" i="2"/>
  <c r="M52" i="2" s="1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K26" i="2"/>
  <c r="J26" i="2"/>
  <c r="H26" i="2"/>
  <c r="E26" i="2"/>
  <c r="M26" i="2" s="1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342" i="2" l="1"/>
  <c r="M346" i="2" s="1"/>
  <c r="M348" i="2" s="1"/>
  <c r="M349" i="2" s="1"/>
</calcChain>
</file>

<file path=xl/sharedStrings.xml><?xml version="1.0" encoding="utf-8"?>
<sst xmlns="http://schemas.openxmlformats.org/spreadsheetml/2006/main" count="5958" uniqueCount="1863">
  <si>
    <t>RENGLÓN PRESUPUESTARIO 011 "PERSONAL PERMANENTE"</t>
  </si>
  <si>
    <t>NO.</t>
  </si>
  <si>
    <t>RENGLÓN PRESUPUESTARIO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</si>
  <si>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</si>
  <si>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</si>
  <si>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</si>
  <si>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</si>
  <si>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</si>
  <si>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</si>
  <si>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</si>
  <si>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</si>
  <si>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</si>
  <si>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</si>
  <si>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</si>
  <si>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</si>
  <si>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</si>
  <si>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IGOR ADOLFO DE LA ROCA CUELLAR</t>
  </si>
  <si>
    <t>SECRETARIO DE CONAP</t>
  </si>
  <si>
    <t>-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</si>
  <si>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</si>
  <si>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</si>
  <si>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</si>
  <si>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</si>
  <si>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</si>
  <si>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</si>
  <si>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</si>
  <si>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</si>
  <si>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</si>
  <si>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</si>
  <si>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</si>
  <si>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</si>
  <si>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</si>
  <si>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</si>
  <si>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</si>
  <si>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</si>
  <si>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>ALBA IMELDA ESTRADA QUEVEDO</t>
  </si>
  <si>
    <t>GUSTAVO ADOLFO ALVARADO CALDERON</t>
  </si>
  <si>
    <t>MARLON ERNESTO VASQUEZ PIMENTEL</t>
  </si>
  <si>
    <t>ASISTENTE PROFESIONAL IV</t>
  </si>
  <si>
    <t>IVAN ANTONIO SALAZAR SOSA</t>
  </si>
  <si>
    <t>HARIET ELIZABETH LOPEZ SOLIS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</si>
  <si>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</si>
  <si>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</si>
  <si>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</si>
  <si>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</si>
  <si>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</si>
  <si>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</si>
  <si>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</si>
  <si>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</si>
  <si>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</si>
  <si>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</si>
  <si>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</si>
  <si>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</si>
  <si>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</si>
  <si>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</si>
  <si>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</si>
  <si>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</si>
  <si>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</si>
  <si>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</si>
  <si>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</si>
  <si>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</si>
  <si>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</si>
  <si>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</si>
  <si>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</si>
  <si>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</si>
  <si>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</si>
  <si>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</si>
  <si>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</si>
  <si>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</si>
  <si>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</si>
  <si>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</si>
  <si>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</si>
  <si>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</si>
  <si>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</si>
  <si>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</si>
  <si>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</si>
  <si>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</si>
  <si>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</si>
  <si>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</si>
  <si>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</si>
  <si>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</si>
  <si>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</si>
  <si>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</si>
  <si>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</si>
  <si>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</si>
  <si>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</si>
  <si>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</si>
  <si>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</si>
  <si>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</si>
  <si>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</si>
  <si>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</si>
  <si>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</si>
  <si>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</si>
  <si>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</si>
  <si>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</si>
  <si>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</si>
  <si>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</si>
  <si>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</si>
  <si>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</si>
  <si>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</si>
  <si>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</si>
  <si>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</si>
  <si>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</si>
  <si>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</si>
  <si>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</si>
  <si>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</si>
  <si>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</si>
  <si>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</si>
  <si>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</si>
  <si>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</si>
  <si>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</si>
  <si>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</si>
  <si>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</si>
  <si>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</si>
  <si>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</si>
  <si>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</si>
  <si>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</si>
  <si>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</si>
  <si>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</si>
  <si>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</si>
  <si>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</si>
  <si>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</si>
  <si>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</si>
  <si>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</si>
  <si>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</si>
  <si>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</si>
  <si>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</si>
  <si>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</si>
  <si>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</si>
  <si>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</si>
  <si>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</si>
  <si>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</si>
  <si>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</si>
  <si>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</si>
  <si>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</si>
  <si>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</si>
  <si>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</si>
  <si>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</si>
  <si>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</si>
  <si>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</si>
  <si>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</si>
  <si>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</si>
  <si>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</si>
  <si>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</si>
  <si>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</si>
  <si>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</si>
  <si>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</si>
  <si>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</si>
  <si>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</si>
  <si>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</si>
  <si>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</si>
  <si>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</si>
  <si>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</si>
  <si>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</si>
  <si>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</si>
  <si>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</si>
  <si>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</si>
  <si>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</si>
  <si>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</si>
  <si>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</si>
  <si>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</si>
  <si>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</si>
  <si>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</si>
  <si>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</si>
  <si>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</si>
  <si>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</si>
  <si>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</si>
  <si>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</si>
  <si>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</si>
  <si>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</si>
  <si>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</si>
  <si>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</si>
  <si>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</si>
  <si>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</si>
  <si>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</si>
  <si>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</si>
  <si>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</si>
  <si>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</si>
  <si>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</si>
  <si>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</si>
  <si>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</si>
  <si>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</si>
  <si>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</si>
  <si>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</si>
  <si>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</si>
  <si>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</si>
  <si>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</si>
  <si>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</si>
  <si>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EDY ROCAEL PUGA CANO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</si>
  <si>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</si>
  <si>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</si>
  <si>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</si>
  <si>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</si>
  <si>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</si>
  <si>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</si>
  <si>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</si>
  <si>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</si>
  <si>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</si>
  <si>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</si>
  <si>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</si>
  <si>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</si>
  <si>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</si>
  <si>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</si>
  <si>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</si>
  <si>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</si>
  <si>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</si>
  <si>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</si>
  <si>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</si>
  <si>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</si>
  <si>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</si>
  <si>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</si>
  <si>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</si>
  <si>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</si>
  <si>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</si>
  <si>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</si>
  <si>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</si>
  <si>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</si>
  <si>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</si>
  <si>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</si>
  <si>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</si>
  <si>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</si>
  <si>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</si>
  <si>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</si>
  <si>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</si>
  <si>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</si>
  <si>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</si>
  <si>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</si>
  <si>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</si>
  <si>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</si>
  <si>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</si>
  <si>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</si>
  <si>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</si>
  <si>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</si>
  <si>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</si>
  <si>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</si>
  <si>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</si>
  <si>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</si>
  <si>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</si>
  <si>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</si>
  <si>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</si>
  <si>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</si>
  <si>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</si>
  <si>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</si>
  <si>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</si>
  <si>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</si>
  <si>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</si>
  <si>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</si>
  <si>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</si>
  <si>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</si>
  <si>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</si>
  <si>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</si>
  <si>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</si>
  <si>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</si>
  <si>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</si>
  <si>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</si>
  <si>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</si>
  <si>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</si>
  <si>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</si>
  <si>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</si>
  <si>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</si>
  <si>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</si>
  <si>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</si>
  <si>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</si>
  <si>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</si>
  <si>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</si>
  <si>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</si>
  <si>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</si>
  <si>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</si>
  <si>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</si>
  <si>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</si>
  <si>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</si>
  <si>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</si>
  <si>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</si>
  <si>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</si>
  <si>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</si>
  <si>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</si>
  <si>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</si>
  <si>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</si>
  <si>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</si>
  <si>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</si>
  <si>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</si>
  <si>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</si>
  <si>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</si>
  <si>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</si>
  <si>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</si>
  <si>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</si>
  <si>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</si>
  <si>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</si>
  <si>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</si>
  <si>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</si>
  <si>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</si>
  <si>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</si>
  <si>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</si>
  <si>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</si>
  <si>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</si>
  <si>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</si>
  <si>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</si>
  <si>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</si>
  <si>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</si>
  <si>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</si>
  <si>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</si>
  <si>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</si>
  <si>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</si>
  <si>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</si>
  <si>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</si>
  <si>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</si>
  <si>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</si>
  <si>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</si>
  <si>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</si>
  <si>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</si>
  <si>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</si>
  <si>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</si>
  <si>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</si>
  <si>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</si>
  <si>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</si>
  <si>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</si>
  <si>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</si>
  <si>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</si>
  <si>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EMILIO XOL CHOC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</si>
  <si>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</si>
  <si>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</si>
  <si>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</si>
  <si>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</si>
  <si>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</si>
  <si>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</si>
  <si>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</si>
  <si>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</si>
  <si>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</si>
  <si>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</si>
  <si>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</si>
  <si>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</si>
  <si>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</si>
  <si>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</si>
  <si>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</si>
  <si>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</si>
  <si>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</si>
  <si>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</si>
  <si>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</si>
  <si>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</si>
  <si>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</si>
  <si>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</si>
  <si>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</si>
  <si>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</si>
  <si>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</si>
  <si>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</si>
  <si>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</si>
  <si>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</si>
  <si>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</si>
  <si>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</si>
  <si>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</si>
  <si>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</si>
  <si>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</si>
  <si>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</si>
  <si>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</si>
  <si>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</si>
  <si>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</si>
  <si>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</si>
  <si>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</si>
  <si>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</si>
  <si>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</si>
  <si>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</si>
  <si>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</si>
  <si>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</si>
  <si>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</si>
  <si>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TOTAL</t>
  </si>
  <si>
    <t xml:space="preserve">PERSONAS </t>
  </si>
  <si>
    <t>Q.</t>
  </si>
  <si>
    <t>TOTAL  011</t>
  </si>
  <si>
    <t>SEGÚN NOMINA MENSUAL</t>
  </si>
  <si>
    <t>TOTAL 022</t>
  </si>
  <si>
    <t xml:space="preserve">GRAN TOTAL </t>
  </si>
  <si>
    <t>NOMINA</t>
  </si>
  <si>
    <t>DIF.</t>
  </si>
  <si>
    <t>PLANILLA 11</t>
  </si>
  <si>
    <t>PLANILLA 22</t>
  </si>
  <si>
    <t>TOTAL EN NOMINA</t>
  </si>
  <si>
    <t xml:space="preserve">SI CUADRA </t>
  </si>
  <si>
    <t>ISAURO</t>
  </si>
  <si>
    <t xml:space="preserve">NEPTALY ARIAS ARIAS </t>
  </si>
  <si>
    <t>MARVIN CORADO</t>
  </si>
  <si>
    <t>RENGLÓN PRESUPUESTARIO 022 "PERSONAL POR CONTRATO"</t>
  </si>
  <si>
    <t>NO</t>
  </si>
  <si>
    <t>NOMBRES Y APELLIDOS</t>
  </si>
  <si>
    <t>BONO PROFESIONAL</t>
  </si>
  <si>
    <t xml:space="preserve"> BONIFICACIÓN ACUERDO 66-2000 Y 37-2001 </t>
  </si>
  <si>
    <t>TOTAL DEVENGADO</t>
  </si>
  <si>
    <t>022</t>
  </si>
  <si>
    <t>JOSÉ LUIS ECHEVERRÍA TELLO</t>
  </si>
  <si>
    <t>DIRECTOR EJECUTIVO III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</si>
  <si>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</si>
  <si>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</si>
  <si>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</si>
  <si>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</si>
  <si>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</si>
  <si>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</si>
  <si>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</si>
  <si>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</si>
  <si>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</si>
  <si>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</si>
  <si>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DIRECTOR EJECUTIVO II</t>
  </si>
  <si>
    <t>PABLO CÉSAR VALDÉZ AGUÍLAR</t>
  </si>
  <si>
    <t>JORGE MARIO VÁSQUEZ KILKÁN</t>
  </si>
  <si>
    <t>EVELYN MAGALY ESCOBAR CASTAÑEDA</t>
  </si>
  <si>
    <t>JOSÉ PABLO ALBERTO PACHECO TESUCUN</t>
  </si>
  <si>
    <t>SUB-DIRECTOR EJECUTIVO III</t>
  </si>
  <si>
    <t>LOURDES DEL ROSARIO ESCOBEDO LOPEZ</t>
  </si>
  <si>
    <t>CARLOS RAFAEL CASTELLANOS PINELO</t>
  </si>
  <si>
    <t>SUBDIRECTOR EJECUTIVO II</t>
  </si>
  <si>
    <t>FERNANDO SAMUEL REYES ALONZO</t>
  </si>
  <si>
    <t>DIRECTOR EJECUTIVO IV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</si>
  <si>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</si>
  <si>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</si>
  <si>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</si>
  <si>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</si>
  <si>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</si>
  <si>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</si>
  <si>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SILVIA MAGALY SOTO MAZARIEGOS</t>
  </si>
  <si>
    <t>JOSE ANTONIO PAIZ LOPEZ</t>
  </si>
  <si>
    <t>MARIA ANDREA  BONILLA RAMIREZ</t>
  </si>
  <si>
    <t>CHRISTOPHER ESCOBAR PALACIOS</t>
  </si>
  <si>
    <t>EDSON GERARDO FLORES MARROQUIN</t>
  </si>
  <si>
    <t xml:space="preserve">FELIX PEREZ MENDOZA </t>
  </si>
  <si>
    <t>SUBDIRECTOR EJECUTIVO III</t>
  </si>
  <si>
    <t>JOSE GILBERTO CIFUENTES BARRIENTOS</t>
  </si>
  <si>
    <t>SERGIO ALEJANDRO ROLANDO BALAN GONZALEZ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</si>
  <si>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</si>
  <si>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</si>
  <si>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</si>
  <si>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</si>
  <si>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</si>
  <si>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</si>
  <si>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RENGLÓN PRESUPUESTARIO 021 "PERSONAL SUPERNUMERARIO"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</si>
  <si>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</si>
  <si>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</si>
  <si>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</si>
  <si>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</si>
  <si>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</si>
  <si>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>ELSA LEONELA MAURICIO</t>
  </si>
  <si>
    <t>ANALISTA EN ASUNTOS JURIDICOS</t>
  </si>
  <si>
    <t>JOSE PABLO JIMENEZ GONZALEZ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</si>
  <si>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</si>
  <si>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</si>
  <si>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</si>
  <si>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</si>
  <si>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</si>
  <si>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</si>
  <si>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</si>
  <si>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</si>
  <si>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</si>
  <si>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</si>
  <si>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</si>
  <si>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</si>
  <si>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</si>
  <si>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</si>
  <si>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</si>
  <si>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</si>
  <si>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</si>
  <si>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 xml:space="preserve">ENDY FABIOLA AJTUN GARCIA </t>
  </si>
  <si>
    <t xml:space="preserve">ENCARGADA DE PRESUPUESTO 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</si>
  <si>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</si>
  <si>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</si>
  <si>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</si>
  <si>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</si>
  <si>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</si>
  <si>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</si>
  <si>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</si>
  <si>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</si>
  <si>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</si>
  <si>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</si>
  <si>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</si>
  <si>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</si>
  <si>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ALVARO JOSUE HOIL FLORES</t>
  </si>
  <si>
    <t>ENCARGADO DEL PARQUE NACIONAL LAGUNA DEL TIGRE</t>
  </si>
  <si>
    <t>MILTON DEMETRIO ORREGO AGUIRRE</t>
  </si>
  <si>
    <t>AUXILIAR DE COBRO</t>
  </si>
  <si>
    <t>ENA LUCRECIA BARRERA PIRIR</t>
  </si>
  <si>
    <t xml:space="preserve">SILVIA ROCIO DE LOS ANGELES CONTRERAS LOPEZ </t>
  </si>
  <si>
    <t>RUBELIO BARRERA TRIGUEROS</t>
  </si>
  <si>
    <t>ENCARGADO DE COBRO PETÉN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</si>
  <si>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</si>
  <si>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</si>
  <si>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</si>
  <si>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</si>
  <si>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</si>
  <si>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</si>
  <si>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</si>
  <si>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</si>
  <si>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</si>
  <si>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</si>
  <si>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</si>
  <si>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</si>
  <si>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</si>
  <si>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</si>
  <si>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 xml:space="preserve">No. </t>
  </si>
  <si>
    <t>TIPO DE SERVICIO PRESTADOS</t>
  </si>
  <si>
    <t>MONTO</t>
  </si>
  <si>
    <t>FECHA DE INICIO</t>
  </si>
  <si>
    <t>´029</t>
  </si>
  <si>
    <t xml:space="preserve">JOSE ANTONIO SANTIAGO ESCOBAR </t>
  </si>
  <si>
    <t>SERVICIOS TÉCNICOS ADMINISTRATIVOS</t>
  </si>
  <si>
    <t>01/4/2025 al 31/12/2025</t>
  </si>
  <si>
    <t xml:space="preserve">CENTRAL </t>
  </si>
  <si>
    <t>GLORIA LETICIA PEREZ PUERTO</t>
  </si>
  <si>
    <t xml:space="preserve">SERVICIOS PROFESIONALES  INDIVIDUALES EN GENERAL EN SECRETARÍA EJECUTIVA </t>
  </si>
  <si>
    <t>02/01/2025 al 31/12/2025</t>
  </si>
  <si>
    <t>ERIK FERNANDO ALVARADO ORELLANA</t>
  </si>
  <si>
    <t>SERVICIOS TÉCNICOS EN MANEJO DE BOSQUES</t>
  </si>
  <si>
    <t>SIOMARA ANAITE CALDERON BARILLAS</t>
  </si>
  <si>
    <t>SERVICIOS TÉCNICOS EN MANEJO DE BOSQUES Y VIDA SILVESTRE</t>
  </si>
  <si>
    <t>CENTRAL</t>
  </si>
  <si>
    <t>GANDHI EMANUEL PONCE JUAREZ</t>
  </si>
  <si>
    <t>SERVICIOS PROFESIONALES EN VALORACIÓN Y CONSERVACIÓN DE LA DIVERSIDAD BIOLOGICA</t>
  </si>
  <si>
    <t>PEDRO TOMAS MEJIA TOL</t>
  </si>
  <si>
    <t>SERVICIOS TÉCNICOS EN TECNOLOGÍAS DE LA INFORMACIÓN</t>
  </si>
  <si>
    <t>JORGE LUIS SAMAYOA DOMINGUEZ</t>
  </si>
  <si>
    <t>JOSELITO DURIBAL SANCHEZ 
MORENO</t>
  </si>
  <si>
    <t>01/04/2025 al 31/12/2025</t>
  </si>
  <si>
    <t>SERGIO DAVID VASQUEZ PAIZ</t>
  </si>
  <si>
    <t>SERVICIOS TÉCNICOS EN ASUNTOS TÉCNICOS REGIONALES</t>
  </si>
  <si>
    <t>DANIEL ROLANDO SANCHEZ JACO</t>
  </si>
  <si>
    <t>SERVICIOS TÉCNICOS EN PLANIFICACIÓN</t>
  </si>
  <si>
    <t>NARCISA ARACELLY POJOY LOARCA</t>
  </si>
  <si>
    <t xml:space="preserve">SERVICIOS PROFESIONALES EN UNIDAD DE ASUNTOS JURÍDICOS </t>
  </si>
  <si>
    <t>MANUEL ALEJANDRO COLINDRES ORELLANA</t>
  </si>
  <si>
    <t>SERVICIOS PROFESIONALES EN MANEJO DE BOSQUES Y VIDA SILVESTRE</t>
  </si>
  <si>
    <t>ILIANA LUCIA RIVERA OLIVA</t>
  </si>
  <si>
    <t>SERVICIOS PROFESIONALES EN EDUCACIÓN PARA EL DESARROLLO SOSTENIBLE</t>
  </si>
  <si>
    <t>YORDY KEVIN RUGGERI FRAATZ RAMOS</t>
  </si>
  <si>
    <t>JORGE DANIEL REYES CANO</t>
  </si>
  <si>
    <t xml:space="preserve">SERVICIOS PROFESIONALES EN DIRECCIÓN DE MANEJO DE BOSQUES Y VIDA SILVESTRE </t>
  </si>
  <si>
    <t>YAZMIN DE JESUS OBANDO MILIAN</t>
  </si>
  <si>
    <t xml:space="preserve">SERVICIOS TÉCNICOS EN ASUNTOS JURÍDICOS   </t>
  </si>
  <si>
    <t>LUISANA MIROSLAVA PAZ AREVALO</t>
  </si>
  <si>
    <t>SERVICIOS PROFESIONALES EN COMUNICACIÓN SOCIAL, RELACIONES PUBLICAS Y PROTOCOLO</t>
  </si>
  <si>
    <t>HELEN ADRIANA LARIOS GUERRERO</t>
  </si>
  <si>
    <t>SERVICIOS PROFESIONALES PARA EL DESARROLLO DEL -SIGAP-</t>
  </si>
  <si>
    <t>DAAVID ABRAHAM CONTRERAS TREJO</t>
  </si>
  <si>
    <t>ARIEL NOELIO CASTILLO MARTINEZ</t>
  </si>
  <si>
    <t>19/08/2025 AL 31/12/2025</t>
  </si>
  <si>
    <t>VICTOR ARMANDO PEREZ DIAZ</t>
  </si>
  <si>
    <t>SERVICIOS PROFESIONALES EN ASESORIA JURÍDICA LABORAL</t>
  </si>
  <si>
    <t>ZOILA MARTINEZ ZACARIAS</t>
  </si>
  <si>
    <t>DANIEL EFRAIN LEMUS SANTOS</t>
  </si>
  <si>
    <t>SERVICIOS PROFESIONALES EN TURISMO SOSTENIBLE</t>
  </si>
  <si>
    <t>ZAYRA CLARIBEL CABRERA AGUILAR</t>
  </si>
  <si>
    <t>SERVICIOS PROFESIONALES EN ASUNTOS JURÍDICOS</t>
  </si>
  <si>
    <t>CRISTINA ALEJANDRA CHALULEU BAEZA DE GOMEZ</t>
  </si>
  <si>
    <t>ANDREA ARGENTINA ALVAREZ BARAHONA</t>
  </si>
  <si>
    <t>SERVICIOS PROFESIONALES EN UNIDAD DE CAMBIO CLIMÁTICO</t>
  </si>
  <si>
    <t>JORGE DAVID HONORE CARDONA OCHOA</t>
  </si>
  <si>
    <t>DIAS PAGADOS DEL 01 DE OCTUBRE AL 30 DE NOVIEMBRE</t>
  </si>
  <si>
    <t>BRANDON RENE SIGUENZA GONZALEZ</t>
  </si>
  <si>
    <t>SERVICIOS PROFESIONALES EN ANÁLISIS GEOESPACIAL</t>
  </si>
  <si>
    <t>JENNYFER DE LOS ANGELES AMBROSIO PEREZ</t>
  </si>
  <si>
    <t>SERVICIOS TÉCNICOS EN EDUCACIÓN PARA EL DESARROLLO SOSTENIBLE</t>
  </si>
  <si>
    <t>JOSE RODRIGO CORTEZ ESCALANTE</t>
  </si>
  <si>
    <t xml:space="preserve">SERVICIOS TÉCNICOS EN RECURSOS HUMANOS </t>
  </si>
  <si>
    <t>01/07/2025 al 31/12/2025</t>
  </si>
  <si>
    <t>GUILLERMO ALEJANDRO RUANO CHAMALE</t>
  </si>
  <si>
    <t xml:space="preserve">SERVICIOS PROFESIONALES EN SUBSECRETARÍA EJECUTIVA </t>
  </si>
  <si>
    <t>15/05/2025 al 31/12/2025</t>
  </si>
  <si>
    <t>MELANNIE GABRIELA SOLARES MANSILLA</t>
  </si>
  <si>
    <t xml:space="preserve">SERVICIOS PROFESIONALES EN PLANIFICACIÓN </t>
  </si>
  <si>
    <t>15/07/2025 AL 31/12/2025</t>
  </si>
  <si>
    <t>STEPHANIE PAOLA HIDALGO RODAS</t>
  </si>
  <si>
    <t>20/05/2025 al 31/12/2025</t>
  </si>
  <si>
    <t>DEIMY MARIELA FERNANDEZ GONZALEZ</t>
  </si>
  <si>
    <t>FRIDA GUADALUPE YANES MORAN</t>
  </si>
  <si>
    <t>SERVICIOS PROFESIONALES  PARA LA UNIDAD TÉCNICA SUCHITAN</t>
  </si>
  <si>
    <t>04/07/2025 AL 31/12/2025</t>
  </si>
  <si>
    <t>GERSON URIEL FUENTES RODAS</t>
  </si>
  <si>
    <t>19/09/2025 AL 31/12/2025</t>
  </si>
  <si>
    <t>JORGE MARIO LUCERO CASTILLO</t>
  </si>
  <si>
    <t xml:space="preserve">SERVICIOS PROFESIONALES EN GESTIÓN AMBIENTAL </t>
  </si>
  <si>
    <t>23/10/2025 AL 31/12/2025</t>
  </si>
  <si>
    <t>MARIA VICTORIA RIOS GALVEZ</t>
  </si>
  <si>
    <t>GLENDA ANAI ALVARADO OXLAJ</t>
  </si>
  <si>
    <t xml:space="preserve">SERVICIOS TÉCNICOS EN PUEBLOS INDIGENAS </t>
  </si>
  <si>
    <t>01/11/2025 AL 31/12/2025</t>
  </si>
  <si>
    <t>DIANA PAMELA CARRILLO GUERRA</t>
  </si>
  <si>
    <t>01/10/2025 AL 31/12/2025</t>
  </si>
  <si>
    <t>MAURICIO JOSE GARCIA RECINOS</t>
  </si>
  <si>
    <t>SERVICIOS PROFESIONALES EN  CAMBIO CLIMÁTICO</t>
  </si>
  <si>
    <t>MANUEL ANTONIO QUINTANA ALVAREZ</t>
  </si>
  <si>
    <t>23/09/2025 AL 31/12/2025</t>
  </si>
  <si>
    <t>ANDREE CHELSEA DIAZ PEREZ</t>
  </si>
  <si>
    <t>SERVICIOS TÉCNICOS EN ANÁLISIS GEOESPACIAL</t>
  </si>
  <si>
    <t>24/06/2025 al 31/12/2025</t>
  </si>
  <si>
    <t>YEIMI MARICELA BOTEO ARCHILA</t>
  </si>
  <si>
    <t>SERGIO GEOVANNI DEL CID MORALES</t>
  </si>
  <si>
    <t>SERVICIOS TÉCNICOS EN COMUNICACIÓN SOCIAL RELACIONES PUBLICAS Y PROTOCOLO</t>
  </si>
  <si>
    <t>ANNA ROCIO LEON COLOMA</t>
  </si>
  <si>
    <t>KATHERYN DENNIS HERRERA SALGUERO</t>
  </si>
  <si>
    <t>SERVICIOS TÉCNICOS EN ASUNTOS JURÍDICOS
TÉCNICOS</t>
  </si>
  <si>
    <t>09/06/2025 AL 31/12/2025</t>
  </si>
  <si>
    <t>ZAFIRO ALEJANDRINA LINARES DUQUE</t>
  </si>
  <si>
    <t>SERVICIOS TÉCNICOS EN GESTIÓN AMBIENTAL</t>
  </si>
  <si>
    <t>NIVIA GOMEZ MORALES</t>
  </si>
  <si>
    <t>SERVICIOS TÉCNICOS EN ASUNTOS JURÍDICOS</t>
  </si>
  <si>
    <t>09/06/2025 al 31/12/2027</t>
  </si>
  <si>
    <t>ANDREA SALOME HERRERA ORTIZ</t>
  </si>
  <si>
    <t>09/06/2025 al 31/12/2028</t>
  </si>
  <si>
    <t>ROCIO AZUCELY ALVAREZ YAX</t>
  </si>
  <si>
    <t>JOSE PABLO RUIZ PUM</t>
  </si>
  <si>
    <t>SERVICIOS TÉCNICOS EN VIDA SILVESTRE</t>
  </si>
  <si>
    <t>16/10/2025 AL 31/12/2025</t>
  </si>
  <si>
    <t>YAZMIN GRICEL ESCALANTE DE PAZ</t>
  </si>
  <si>
    <t>ALIX DEYANEIRA HERNANDEZ DE LEON</t>
  </si>
  <si>
    <t>JORGE ASCENSION DEL CID</t>
  </si>
  <si>
    <t>ROSHAN ANDREA ROLDAN CHANG</t>
  </si>
  <si>
    <t>04/09/2025 AL 31/12/2025</t>
  </si>
  <si>
    <t>ALAN FERNANDO RAMIREZ MENDIZABAL</t>
  </si>
  <si>
    <t>MYRNA ELIZABETH LEMUS LEMUS DE RUIZ</t>
  </si>
  <si>
    <t>04/01/2025 AL 31/12/2025</t>
  </si>
  <si>
    <t>CECILIA MARINE TICUN CABRERA</t>
  </si>
  <si>
    <t>OSMAN ANIBAL LOPEZ MILIAN</t>
  </si>
  <si>
    <t>SERVICIOS PROFESIONALES EN COOPERACIÓN NACIONAL E INTERNACIONAL</t>
  </si>
  <si>
    <t>CARMEN MAGALI LOPEZ ROMERO</t>
  </si>
  <si>
    <t>NORMA YADIRA JOJ PUAC</t>
  </si>
  <si>
    <t>LUDWIG JOHANAN CABRERA ERMITAÑO</t>
  </si>
  <si>
    <t xml:space="preserve">MIXCO </t>
  </si>
  <si>
    <t>MARIA JOSE AZURDIA CANEL</t>
  </si>
  <si>
    <t>SERVICIOS TÉCNICOS PARA EL DESARROLLO DEL -SIGAP-</t>
  </si>
  <si>
    <t>FRANKLIN ARMANDO AMBROSIO VELA</t>
  </si>
  <si>
    <t>BYRON AJCOT TOC</t>
  </si>
  <si>
    <t>GLENDY PAOLA ASUNCION CUTZAL CHAVAJAY</t>
  </si>
  <si>
    <t>MIGUEL ANGEL MACARIO PACHECO</t>
  </si>
  <si>
    <t>SERVICIOS TÉCNICOS</t>
  </si>
  <si>
    <t>09/10/2025 AL 31/12/2025</t>
  </si>
  <si>
    <t>JOSSELY MICHELLE OVALLE LEMUS</t>
  </si>
  <si>
    <t>SERVICIOS TÉCNICOS EN PREVENCIÓN Y PROTECCIÓN</t>
  </si>
  <si>
    <t>NANCY DEMESIA ARDIANO FUENTES</t>
  </si>
  <si>
    <t>KEWIN FERNELY PEREZ REQUENA</t>
  </si>
  <si>
    <t>SERVICIOS PROFESIONALES EN GESTIÓN DE RIESGO</t>
  </si>
  <si>
    <t>NEHEMIAS RODERICO GONZALEZ MERIDA</t>
  </si>
  <si>
    <t>QUETZALTENANGO</t>
  </si>
  <si>
    <t>GERMAN DESIDERIO GARCIA MORALES</t>
  </si>
  <si>
    <t>SERVICIOS TÉCNICOS EN VALORACIÓN Y CONSERVACIÓN DE LA DIVERSIDAD BIOLOGICA</t>
  </si>
  <si>
    <t>SOLOLA</t>
  </si>
  <si>
    <t>JOSE LUIS CORDOVA MALDONADO</t>
  </si>
  <si>
    <t>SERVICIOS PROFESIONALES EN VIDA SILVESTRE</t>
  </si>
  <si>
    <t>JUAN CARLOS DIAZ MENDEZ</t>
  </si>
  <si>
    <t>JACKELINE LEONELA SALAS MAZARIEGOS</t>
  </si>
  <si>
    <t>MARIO RENE TELLEZ PIEDRASANTA</t>
  </si>
  <si>
    <t>REU</t>
  </si>
  <si>
    <t>FRYDEL EVERALDO GONZALEZ SAENZ</t>
  </si>
  <si>
    <t>SERVICIOS TÉCNICOS EN MANEJO FORESTAL</t>
  </si>
  <si>
    <t>ANA CRISTINA MORALES CALAN</t>
  </si>
  <si>
    <t>25/07/2025 AL 31/12/2025</t>
  </si>
  <si>
    <t>ALVARO FRANCISCO MARTINEZ RODRIGUEZ</t>
  </si>
  <si>
    <t>SERVICIOS PROFESIONALES COMO ENLACE MUNICIPAL</t>
  </si>
  <si>
    <t>CARLOS ISAI ARGUETA HERRERA</t>
  </si>
  <si>
    <t>HENRY MARCELINO MONTEJO CARDENAS</t>
  </si>
  <si>
    <t>SERVICIOS PROFESIONALES EN CONTROL Y PROTECCIÓN</t>
  </si>
  <si>
    <t>HUEHUE</t>
  </si>
  <si>
    <t>DELFINO DE JESUS HERRERA CARRILLO</t>
  </si>
  <si>
    <t>FRANCISCO ORTIZ GOMEZ</t>
  </si>
  <si>
    <t>CARLOS ENRIQUE PEREZ PAZ</t>
  </si>
  <si>
    <t>FREDY ALEXANDER SALVADOR LACAN</t>
  </si>
  <si>
    <t>HECTOR RENNATO PORRES MOLINA</t>
  </si>
  <si>
    <t>SERVICIOS PROFESIONALES EN MANEJO FORESTAL</t>
  </si>
  <si>
    <t>COBAN</t>
  </si>
  <si>
    <t>BRAULIO EFRAIN VALIENTE CASTRO</t>
  </si>
  <si>
    <t xml:space="preserve">COBAN </t>
  </si>
  <si>
    <t>MARICARMEN GONZALEZ MAZARIEGOS</t>
  </si>
  <si>
    <t>MICHAEL LEONEL ANDRES LEAL YAT</t>
  </si>
  <si>
    <t>FRANCISCO VARGAS BAC</t>
  </si>
  <si>
    <t>HECTOR ROLANDO LEMUS LOPEZ</t>
  </si>
  <si>
    <t>HEBER ELIAZAR GONZALEZ CORONADO</t>
  </si>
  <si>
    <t>JULIO AROLDO PINEDA ESCOBAR</t>
  </si>
  <si>
    <t xml:space="preserve">PETEN </t>
  </si>
  <si>
    <t>NIDIAN AUREOLA MENENDEZ PALENCIA DE VELASQUEZ</t>
  </si>
  <si>
    <t>MANUEL ROLANDO DE LEON MORENO</t>
  </si>
  <si>
    <t>LUBIA AREDY CONTRERAS RAMIREZ</t>
  </si>
  <si>
    <t>RUDY DAVID VANEGAS VASQUEZ</t>
  </si>
  <si>
    <t>SERVICIOS TÉCNICOS EN EDUCACIÓN AMBIENTAL</t>
  </si>
  <si>
    <t>JUAN ANTONIO MADRID RIVERA</t>
  </si>
  <si>
    <t>JUAN LUIS GUZMAN MARTINEZ</t>
  </si>
  <si>
    <t>SERVICIOS PROFESIONALES EN EXTENSIONISMO RURAL</t>
  </si>
  <si>
    <t>CESAR AUGUSTO GONZALEZ ECHEVERRIA</t>
  </si>
  <si>
    <t xml:space="preserve">SERVICIOS TÉCNICOS EN ASUNTOS COMUNITARIOS </t>
  </si>
  <si>
    <t>JULIAN ENRIQUE ZETINA TUN</t>
  </si>
  <si>
    <t>DOUBLAS JAVIER MEJIA GARCIA</t>
  </si>
  <si>
    <t>JORGE MARIO GUDIEL BARCO</t>
  </si>
  <si>
    <t>SERVICIOS TÉCNICOS EN EXTENSIONISMO RURAL</t>
  </si>
  <si>
    <t>WELTER ELIUD YANES HOIL</t>
  </si>
  <si>
    <t>WANDA MARIOLA FERRAL VALDEZ</t>
  </si>
  <si>
    <t>SERVICIOS PROFESIONALES EN ASUNTOS DE GENERO</t>
  </si>
  <si>
    <t>GERSON ESTUARDO CRUZ ORTIZ</t>
  </si>
  <si>
    <t>SERVICIOS TÉCNICOS EN CONTROL Y PROTECCIÓN</t>
  </si>
  <si>
    <t>ELDER ANTONIO CABALLEROS DEL VILLAR</t>
  </si>
  <si>
    <t>SERVICIOS PROFESIONALES EN ASUNTOS TÉCNICOS</t>
  </si>
  <si>
    <t>FERNANDO ARTURO GOMEZ TELON</t>
  </si>
  <si>
    <t>RUDY ANTONIO FLORES MAS</t>
  </si>
  <si>
    <t>ALVIN MARCONI MAYEN HERNANDEZ</t>
  </si>
  <si>
    <t>ERICK GUADALUPE CHAYAX COHUOJ</t>
  </si>
  <si>
    <t>MARCONI ANTONIO TESUCUN SUNTECUN</t>
  </si>
  <si>
    <t xml:space="preserve">SERVICIOS TÉCNICOS </t>
  </si>
  <si>
    <t>01/04/2025 AL 31/12/2025</t>
  </si>
  <si>
    <t>OSCAR ABDEL TAYUN BAÑOS</t>
  </si>
  <si>
    <t>MARIA MARIANA SARCEÑO HERNANDEZ</t>
  </si>
  <si>
    <t>ALEJANDRA ELIZABETH LEMUS CASTELLANOS</t>
  </si>
  <si>
    <t>JOSE ESDRAS HOIL PACHECO</t>
  </si>
  <si>
    <t>NISSA JENNIFER NAYELI CUELLAR CHAN</t>
  </si>
  <si>
    <t>ELVYS ORLANDO JIMENEZ JORDAN</t>
  </si>
  <si>
    <t>JONATHAN ENRIQUE CASTRO AREVALO</t>
  </si>
  <si>
    <t>JAIME ANTONIO ERAZO HERNANDEZ</t>
  </si>
  <si>
    <t>JORGE LUIS ROMERO MAS</t>
  </si>
  <si>
    <t>LEYSER DONAN ARANA SOLA</t>
  </si>
  <si>
    <t>MARIA FERNANDA ESTRADA DURAN</t>
  </si>
  <si>
    <t>SERVICIOS PROFESIONALES ADMINISTRATIVOS</t>
  </si>
  <si>
    <t>CRISTIAN SAUL FLORES SANCHEZ</t>
  </si>
  <si>
    <t>MARIAN JULIETA ISABEL CORDOVA RAMIREZ</t>
  </si>
  <si>
    <t>MANUEL EDUARDO ROMERO TESUCUN</t>
  </si>
  <si>
    <t>SERVICIOS PROFESIONALES EN TECNOLOGÍAS DE LA INFORMACIÓN</t>
  </si>
  <si>
    <t>NILTON DE JESUS ALEXANDER GONZALEZ CONTRERAS</t>
  </si>
  <si>
    <t>JUAN ENRIQUEZ BARAHONA GARRIDO</t>
  </si>
  <si>
    <t>MAYCOL STIVEN SANTIAGO PALMA</t>
  </si>
  <si>
    <t>JAQUELINE PAOLA CAMPOS PECHE</t>
  </si>
  <si>
    <t>01/08/2025 AL 31/12/2025</t>
  </si>
  <si>
    <t>FREDY ANTONIO SOLIS CHAN</t>
  </si>
  <si>
    <t>SALVADOR EDGARDO PADILLA HERRERA</t>
  </si>
  <si>
    <t>SERVICIOS PROFESIONALES EN PLANIFICACIÓN</t>
  </si>
  <si>
    <t>CLAUDIO FIDEL MIJANGOS BURGOS</t>
  </si>
  <si>
    <t>15/10/2025 AL 31/12/2025</t>
  </si>
  <si>
    <t>CARLOS JORGE RAZO ZABALETA</t>
  </si>
  <si>
    <t xml:space="preserve">SERVICIOS TECNICOS </t>
  </si>
  <si>
    <t>02/06/2025 al 30/09/2025</t>
  </si>
  <si>
    <t>LUIS DAVID HERNANDEZ ACEVEDO</t>
  </si>
  <si>
    <t>18/09/2025 AL 31/12/2025</t>
  </si>
  <si>
    <t>OSMAR ENRIQUE IBAÑEZ MONTEJO</t>
  </si>
  <si>
    <t xml:space="preserve">SERVICIOS PROFESIONALES </t>
  </si>
  <si>
    <t>01/10/2025/ AL 31/12/2025</t>
  </si>
  <si>
    <t>CRISTINA AMARILIS VASQUEZ ARANGO</t>
  </si>
  <si>
    <t>23/06/2025 AL 31/12/2025</t>
  </si>
  <si>
    <t>LILIAN XIOMARA PEREA CARRERA</t>
  </si>
  <si>
    <t>SERVICIOS PROFESIONALES  EN MANEJO DE BOSQUES Y VIDA SILVESTRE</t>
  </si>
  <si>
    <t>ROBERTO GABRIEL TORRES VASQUEZ</t>
  </si>
  <si>
    <t>16/06/2025 al 31/12/2025</t>
  </si>
  <si>
    <t>RUDY ISRAEL MORALES MENDEZ</t>
  </si>
  <si>
    <t>SERVICIOS PROFESIONALES</t>
  </si>
  <si>
    <t>16/09/2025 AL 31/12/2025</t>
  </si>
  <si>
    <t>FREDY MAURICIO FUENTES PUGA</t>
  </si>
  <si>
    <t>ASTRID KARINA PAPE GREGG</t>
  </si>
  <si>
    <t>SERVICIOS PROFESIONALES EN GESTIÓN AMBIENTAL</t>
  </si>
  <si>
    <t>02/06/2025 al 31/12/2025</t>
  </si>
  <si>
    <t>JENNIFER LISBETH DIEGUEZ TAX</t>
  </si>
  <si>
    <t>ANDREA MARLENY CASASOLA RUIZ</t>
  </si>
  <si>
    <t>KENIA MELISSA PINTO RUANO</t>
  </si>
  <si>
    <t>SERVICIOS TÉCNICOS EN ASUNTOS TÉCNICOS</t>
  </si>
  <si>
    <t>23/06/2025 al 22/10/2025</t>
  </si>
  <si>
    <t>ANA LUISA LEONARDO ZETINA</t>
  </si>
  <si>
    <t>HEYSER MAGDIEL GUERRA MENDEZ</t>
  </si>
  <si>
    <t>VICTOR RICARDO HERRARTE CONDE</t>
  </si>
  <si>
    <t>JOEL ESTEBAN AGUILAR NATARENO</t>
  </si>
  <si>
    <t>MARIO GUILLERMO CHIQUIN MARROQUIN</t>
  </si>
  <si>
    <t>23/06/2025 AL 22/10/2025</t>
  </si>
  <si>
    <t>JOSE ROBERTO PAZ WAIGHT</t>
  </si>
  <si>
    <t>AURA LISETH GARCIA CANO</t>
  </si>
  <si>
    <t>MANUEL ROBERTO ESTRADA BARILLAS</t>
  </si>
  <si>
    <t>JOSE VICTOR PORTELA ABZUN</t>
  </si>
  <si>
    <t>JORGE ANTONIO MORALES AGUILAR</t>
  </si>
  <si>
    <t>RIGOBERTO LOPEZ MORALES</t>
  </si>
  <si>
    <t>ANA LUCRECIA MONZON LOPEZ DE MAZARIEGOS</t>
  </si>
  <si>
    <t>ABRAHAM ARMANDO SALGUERO NAJARRO</t>
  </si>
  <si>
    <t>OSCAR ALEXIS MENDOZA GONZALEZ</t>
  </si>
  <si>
    <t>RONALD FRANCISCO LOPEZ MORALES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</si>
  <si>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</si>
  <si>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</si>
  <si>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</si>
  <si>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</si>
  <si>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</si>
  <si>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</si>
  <si>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</si>
  <si>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</si>
  <si>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</si>
  <si>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</si>
  <si>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</si>
  <si>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</si>
  <si>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</si>
  <si>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</si>
  <si>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</si>
  <si>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</si>
  <si>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</si>
  <si>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</si>
  <si>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</si>
  <si>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</si>
  <si>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LIDIA REGINA PASTOR PEREZ</t>
  </si>
  <si>
    <t>BYRON JOSE CHACON ARCHILA</t>
  </si>
  <si>
    <t>ASHLY SABRINA CAHUICHE SUNTECUN</t>
  </si>
  <si>
    <t>MARLON DANIEL GONZALEZ OCHOA</t>
  </si>
  <si>
    <t>JOSE CARLOS PALACIOS ZETINA</t>
  </si>
  <si>
    <t>JOANA DELFINA AYALA GUZMAN</t>
  </si>
  <si>
    <t>SERVICIOS 
TÉCNICOS</t>
  </si>
  <si>
    <t>SEYDY YALITZA GENIS GOMEZ</t>
  </si>
  <si>
    <t>ALFONSO EMILIANO COHUOJ HUEX</t>
  </si>
  <si>
    <t>WENDER OVIDIO GARCIA RAMIREZ</t>
  </si>
  <si>
    <t>CARMELO OSEAS CORTEZ ALVARADO</t>
  </si>
  <si>
    <t>ERICK EDUARDO RIVERA RODRIGUEZ</t>
  </si>
  <si>
    <t>HILDA ESPERANZA PEÑA RODRIGUEZ</t>
  </si>
  <si>
    <t>JOSE JULIAN QUIXCHAN CORZO</t>
  </si>
  <si>
    <t>SEYNER GELVIN LUIS VALENZUELA</t>
  </si>
  <si>
    <t>OSCAR DANIEL ORELLANA VIVAR</t>
  </si>
  <si>
    <t>LAURA CAROLINA MENDOZA CAMPOSECO</t>
  </si>
  <si>
    <t>09/06/2025 al 08/10/2025</t>
  </si>
  <si>
    <t>WILLIAM'S EMANUEL ESCOBAR PACAY</t>
  </si>
  <si>
    <t>LILIAN AMELITA MENDEZ CERVANTES</t>
  </si>
  <si>
    <t>OSCAR ISAAC SOSA CASASOLA</t>
  </si>
  <si>
    <t>16/06/2025/ al 31/12/2025</t>
  </si>
  <si>
    <t>AJ JULK'IN OTONIEL SAKAL KOY'I</t>
  </si>
  <si>
    <t>JOSUE PILAR LEMUS QUINTANA</t>
  </si>
  <si>
    <t>TEODILIO MATIAS RAMIREZ</t>
  </si>
  <si>
    <t>ELMER GENIS VASQUEZ</t>
  </si>
  <si>
    <t>PABLO ENRIQUE CASTAÑEDA GUEVARA</t>
  </si>
  <si>
    <t>AURY MARIANA SILIEZAR COTOM</t>
  </si>
  <si>
    <t>02/09/2025 AL 31/12/2025</t>
  </si>
  <si>
    <t>YORKIS JOHNNY WILFREDO MAURICIO LOPEZ</t>
  </si>
  <si>
    <t>08/09/2025 AL 31/12/2025</t>
  </si>
  <si>
    <t>CARLOS ISAEL ALDANA MAYEN</t>
  </si>
  <si>
    <t>WALTER ADOLFO GONGORA MAR</t>
  </si>
  <si>
    <t>GISELA MARISOL RODRIGUEZ 
SERRATO</t>
  </si>
  <si>
    <t>JORGE MAURICIO WARREN ESMENJAUD</t>
  </si>
  <si>
    <t>HENDRYC OBED ACEVEDO CATALAN</t>
  </si>
  <si>
    <t>JULIAN ALONSO SERRATO RODRÍGUEZ</t>
  </si>
  <si>
    <t>WENSES EMENIGUI ELLINGTON ROJAS</t>
  </si>
  <si>
    <t>SERVICIOS TÉCNICOS EN PUEBLOS INDIGENAS Y COMUNIDADES LOCALES</t>
  </si>
  <si>
    <t>EDDY ARIEL SAAVEDRA MENDEZ</t>
  </si>
  <si>
    <t>JAIME RENE CRUZ</t>
  </si>
  <si>
    <t>OSMAN MAURICIO MATEO MONTEJO</t>
  </si>
  <si>
    <t>HELEN YAJAIRA SALGUERO MORALES</t>
  </si>
  <si>
    <t>KARLA MARIA REYES LOPEZ</t>
  </si>
  <si>
    <t>ELMER RODOLFO AGUILAR POLANCO</t>
  </si>
  <si>
    <t>OTTO DAVID FRANCO GOMEZ</t>
  </si>
  <si>
    <t xml:space="preserve">SERVICIOS TÉCNICOS PARA EL DESARROLLO DEL -SIGAP- </t>
  </si>
  <si>
    <t>ZACAPA</t>
  </si>
  <si>
    <t>BYRON FERNANDO SALGUERO VENTURA</t>
  </si>
  <si>
    <t xml:space="preserve">ZACAPA </t>
  </si>
  <si>
    <t>LUIS FERNANDO SAGASTUME GARCIA</t>
  </si>
  <si>
    <t>WILLIAM GIOVANNI ALDANA LEIVA</t>
  </si>
  <si>
    <t>LUIS PEDRO PEÑATE CASTILLO</t>
  </si>
  <si>
    <t>LUIS FRANCISCO MAYORGA JORDAN</t>
  </si>
  <si>
    <t>JORGE EDUARDO BERBEN DUQUE</t>
  </si>
  <si>
    <t>AMILCAR OCTAVIO MIRANDA VIVAR</t>
  </si>
  <si>
    <t>KEVIN RENE VASQUEZ CABRERA</t>
  </si>
  <si>
    <t>CHRYSTEL SUZETH GUADALUPE TORRES PINEDA</t>
  </si>
  <si>
    <t>ROSA ESTELA LOPEZ CERIN</t>
  </si>
  <si>
    <t xml:space="preserve">SERVICIOS PROFESIONALES PARA EL DESARROLLO DEL -SIGAP- </t>
  </si>
  <si>
    <t>CARLOS MARIO ARGUETA LOPEZ</t>
  </si>
  <si>
    <t>MARIO ROBERTO ANGEL BENAVIDES</t>
  </si>
  <si>
    <t>16/06/2025 al 15/10/2025</t>
  </si>
  <si>
    <t>WALTER ALEJANDRO WELLMANN SANDOVAL</t>
  </si>
  <si>
    <t>JUTIAPA</t>
  </si>
  <si>
    <t>PAOLA VIRGINA MARTINEZ MURILLO</t>
  </si>
  <si>
    <t>LUIS ROBERTO GUZMÁN MONTERROSO</t>
  </si>
  <si>
    <t>BLANCA ELENA RODRIGUEZ LEMUS DE MEDRANO</t>
  </si>
  <si>
    <t>MARLON ERNESTO CHILIN MOLINA</t>
  </si>
  <si>
    <t>SERVICIOS PROFESIONALES MARINO COSTEROS</t>
  </si>
  <si>
    <t>FREDY RODOLFO MELGAR AGUILAR</t>
  </si>
  <si>
    <t>SADIA JEANINNA MUÑOZ BARRERA</t>
  </si>
  <si>
    <t>KAREN MICHELLE HERNANDEZ ROJAS DE GONZALEZ</t>
  </si>
  <si>
    <t>LUIS DANIEL FLORIAN NAJERA</t>
  </si>
  <si>
    <t>MILTON REMBERTO GONZALEZ HERRARTE</t>
  </si>
  <si>
    <t xml:space="preserve">CARLOS LEONEL RODRIGUEZ OLIVET </t>
  </si>
  <si>
    <t xml:space="preserve">ALFREDO ANTONIO PRIVADO MEDRANO </t>
  </si>
  <si>
    <t xml:space="preserve">HILDA CAROLINA RODRIGUEZ MARROQUIN </t>
  </si>
  <si>
    <t>15/07/2025/2025 AL 31/12/2025</t>
  </si>
  <si>
    <t>SAMUEL CAMEY CURRUCHICH</t>
  </si>
  <si>
    <t>SERVICIOS PROFESIONALES EN -SIGAP-</t>
  </si>
  <si>
    <t>MARIA JOSE GONZALEZ PEREZ</t>
  </si>
  <si>
    <t>SERVICIOS TÉCNICOS EN -UDAF-</t>
  </si>
  <si>
    <t>16/06/2025 AL 15/10/2025</t>
  </si>
  <si>
    <t>ALONSO MERIDA CARDONA</t>
  </si>
  <si>
    <t>REYNA LISETH SINAY CHACON</t>
  </si>
  <si>
    <t>YOLANDA ELIZABETH MOLINA VILLATORO</t>
  </si>
  <si>
    <t>WALTER GASPAR QUINO GONZALEZ</t>
  </si>
  <si>
    <t>HANZ ESTUARDO JUAREZ ROSALES</t>
  </si>
  <si>
    <t>ROBERTO ISMAEL CRUZ ENRIQUEZ</t>
  </si>
  <si>
    <t>JENNIFER SKARLETTE AGUIRRE LUCERO</t>
  </si>
  <si>
    <t xml:space="preserve">SERVICIOS PROFESIONALES EN RECURSOS HUMANOS </t>
  </si>
  <si>
    <t>01/09/2025 AL 31/12/2025</t>
  </si>
  <si>
    <t>ROBERTO ARIEL AGUILAR CHAN</t>
  </si>
  <si>
    <t>RITA PAOLA ESTRADA BARRIOS</t>
  </si>
  <si>
    <t>ANDREA ALEJANDRA PALACIOS FLORIAN</t>
  </si>
  <si>
    <t>JOSE MANUEL RAMOS SANDOVAL</t>
  </si>
  <si>
    <t>YALAL TALEBIFARD DE LEON</t>
  </si>
  <si>
    <t>27/08/2025 AL 31/12/2025</t>
  </si>
  <si>
    <t>ANNA MARLENNE ZEISSIG DAVILA DE VASQUEZ</t>
  </si>
  <si>
    <t>10/09/2025 AL 31/12/2025</t>
  </si>
  <si>
    <t>EDVIN FERNANDO GRAJEDA ZABALETA</t>
  </si>
  <si>
    <t>WENDY JANETH LIMA ESCALERA</t>
  </si>
  <si>
    <t xml:space="preserve">FEDERICO AJU LOPEZ </t>
  </si>
  <si>
    <t>CLARA DOMINGA UPUN AJU</t>
  </si>
  <si>
    <t>DIAS PAGADOS DEL 09 DE OCTUBRE AL 30 DE NOVIEMBRE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</si>
  <si>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</si>
  <si>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</si>
  <si>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</si>
  <si>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</si>
  <si>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</si>
  <si>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</si>
  <si>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>01/07/2025 AL 31/12/2025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</si>
  <si>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</si>
  <si>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</si>
  <si>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</si>
  <si>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</si>
  <si>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</si>
  <si>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EDUARDO NEFTALI LICO SIMON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</si>
  <si>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</si>
  <si>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</si>
  <si>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</si>
  <si>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</si>
  <si>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</si>
  <si>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</si>
  <si>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</si>
  <si>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</si>
  <si>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</si>
  <si>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</si>
  <si>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</si>
  <si>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</si>
  <si>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</si>
  <si>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</si>
  <si>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</si>
  <si>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SERGIO JOSE LOPEZ CHOC</t>
  </si>
  <si>
    <t>LESLIE MARISABEL POCASANGRE GONZALEZ</t>
  </si>
  <si>
    <t>DIEGO ALEJANDRO BAUTISTA OROZCO</t>
  </si>
  <si>
    <t>HEBER OBED FUENTES GARCIA</t>
  </si>
  <si>
    <t>20/08/2025 AL 31/12/2025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</si>
  <si>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</si>
  <si>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</si>
  <si>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</si>
  <si>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</si>
  <si>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</si>
  <si>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</si>
  <si>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</si>
  <si>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IVANIA CLARIBET CANO TELLO</t>
  </si>
  <si>
    <t xml:space="preserve">AUXILIAR MISCELANEO </t>
  </si>
  <si>
    <t>SILVIA LUCRECIA SOLARES RECINOS DE REYES</t>
  </si>
  <si>
    <t>BRAY ADALBERTO PABLO GODINEZ</t>
  </si>
  <si>
    <t>PEON VIGILANTE III</t>
  </si>
  <si>
    <t>AMILCAR YOVANI MATIAS GOMEZ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</si>
  <si>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</si>
  <si>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</si>
  <si>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</si>
  <si>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</si>
  <si>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</si>
  <si>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</si>
  <si>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</si>
  <si>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CRISTIAN ALEXANDER TZUNUN MALDONADO</t>
  </si>
  <si>
    <t>JESUS EMANUEL GOMEZ PEREZ</t>
  </si>
  <si>
    <t>WILLIAM ISAAC VELASQUEZ SIMON</t>
  </si>
  <si>
    <t>DARWIN YOVANI RAMIREZ MENDOZA</t>
  </si>
  <si>
    <t>JOSEFINA MARCOS FRANCISCO</t>
  </si>
  <si>
    <t>WENDY JACQUELIN SOLANO ROSSI</t>
  </si>
  <si>
    <t>REGINALDO POP ASIG</t>
  </si>
  <si>
    <t>JOAQUIN CHOC CAAL</t>
  </si>
  <si>
    <t>ARNULFO CUZ XOL</t>
  </si>
  <si>
    <t>HUGO GUMERCINDO AC POOU</t>
  </si>
  <si>
    <t>JOSE ANGEL TOT CU</t>
  </si>
  <si>
    <t>LUDVIN GERARDI ICAL BOL</t>
  </si>
  <si>
    <t>ROSENDO PAAU CAAL</t>
  </si>
  <si>
    <t>ALEX RODRIGUEZ GARCIA</t>
  </si>
  <si>
    <t>WILSON FRANDER ACTE CAAL</t>
  </si>
  <si>
    <t>DAYRIS ROSSANA LUC CHUB</t>
  </si>
  <si>
    <t>SARA MARIBEL HUB</t>
  </si>
  <si>
    <t>JOSE LUIS HO PINEDA</t>
  </si>
  <si>
    <t>BERNARDO CANTORAL TEC</t>
  </si>
  <si>
    <t>JOSE LUIS MOLINA AGUILAR</t>
  </si>
  <si>
    <t>JAIME ROBERTO CAAL XO</t>
  </si>
  <si>
    <t>JOSUE NATANAEL CHUB CHOC</t>
  </si>
  <si>
    <t>EDGAR POP SUB</t>
  </si>
  <si>
    <t>HERBER ELEAZAR MARCO TULIO CAAL OXOM</t>
  </si>
  <si>
    <t>ADOLFO RAX COY</t>
  </si>
  <si>
    <t>FRANCISCO COC CAAL</t>
  </si>
  <si>
    <t>WILFIDO ORLANDO GARCIA GARCIA</t>
  </si>
  <si>
    <t>ORLANDO SAGUI</t>
  </si>
  <si>
    <t>NELSON RUBEN ASIG TIPOL</t>
  </si>
  <si>
    <t>EFRANCIS ALVARADO GONZALEZ</t>
  </si>
  <si>
    <t>MAYNOR EDWIN JONATAN SAGUI YAT</t>
  </si>
  <si>
    <t>SELVIN GEOBANY BOTZOC XOL</t>
  </si>
  <si>
    <t>JULIO AYU BOLVITO</t>
  </si>
  <si>
    <t>AMILCAR ICO TOC</t>
  </si>
  <si>
    <t>RODOLFO GONZALO CHUB CHEN</t>
  </si>
  <si>
    <t>ERVIN ROMARIO CHEN POP</t>
  </si>
  <si>
    <t>FRANCISCO HERMENEGILDO XONA TOT</t>
  </si>
  <si>
    <t>OLIVERIO FEDERICO CHOC CUC</t>
  </si>
  <si>
    <t>EDSON ARIOBALDO CHUB BIN</t>
  </si>
  <si>
    <t>MIGUEL ANGEL MACZ CHOC</t>
  </si>
  <si>
    <t>DENNIS IMANOL MEDINA CHUB</t>
  </si>
  <si>
    <t>WENDY GABRIELA XI BA</t>
  </si>
  <si>
    <t>JUAN LEONARDO PUTUL TIUL</t>
  </si>
  <si>
    <t>FRANCISCO CHUB</t>
  </si>
  <si>
    <t>PEDRO CHEN PAAU</t>
  </si>
  <si>
    <t>MATEO ANTONIO XOL POP</t>
  </si>
  <si>
    <t>VINICIO CAC CHOC</t>
  </si>
  <si>
    <t>ROLANDO YAT TUT</t>
  </si>
  <si>
    <t>DANILO EVERALDO ASIG CAC</t>
  </si>
  <si>
    <t>MAYNOR ENRIQUE YAXCAL CHOC</t>
  </si>
  <si>
    <t>RUDIN OSWALDO TOT ICH</t>
  </si>
  <si>
    <t>MANUEL XOL BEB</t>
  </si>
  <si>
    <t>ROLANDO PUTUL SACBA</t>
  </si>
  <si>
    <t>BRAULIO ISRAEL IXIM CHUB</t>
  </si>
  <si>
    <t>ZULY MAGALI CASTRO TENI</t>
  </si>
  <si>
    <t>KATHERIN ANGELA ANABELLA CAAL BELTRAN</t>
  </si>
  <si>
    <t>JOSE ANGEL ERNESTO CACAO ICHICH</t>
  </si>
  <si>
    <t>FRANCISCO JAVIER CHOLOM COC</t>
  </si>
  <si>
    <t>MANUEL SAUL POP TUX</t>
  </si>
  <si>
    <t>LUDWING ALINDER QUIIX CAAL</t>
  </si>
  <si>
    <t>HERMINDO ALONZO RODRIGUEZ</t>
  </si>
  <si>
    <t>DANY OMAR RODRIGUEZ VELASQUEZ</t>
  </si>
  <si>
    <t>JUAN ALBERTO MARTINEZ MEJIA</t>
  </si>
  <si>
    <t>ERVIN ARIEL SANTOS PEREZ</t>
  </si>
  <si>
    <t>MARVIN FRANCISCO LOPEZ DE LA CRUZ</t>
  </si>
  <si>
    <t>OCTAVIO FROILAN COY CHE</t>
  </si>
  <si>
    <t>KATERINNE SARAI CAC VANEGAS</t>
  </si>
  <si>
    <t>GUILLERMO CU CUN</t>
  </si>
  <si>
    <t>RAFAEL CAAL CAAL</t>
  </si>
  <si>
    <t>OSCAR LEONARDO TIUL BEB</t>
  </si>
  <si>
    <t>EDWIN RAMIRO ICHICH TUT</t>
  </si>
  <si>
    <t>JUAN JOSE DOMINGO ICHICH</t>
  </si>
  <si>
    <t>MIGUEL JA ICHICH</t>
  </si>
  <si>
    <t>GERONIMO ICHIC JUC</t>
  </si>
  <si>
    <t>ARCANGELO JEAN DOMINIC BURGOS MARROQUIN</t>
  </si>
  <si>
    <t>FREDY ROLANDO CHEN MEJIA</t>
  </si>
  <si>
    <t>CESAR AUGUSTO MORALES CAHUEC</t>
  </si>
  <si>
    <t>JULIAN MORALES SANTIAGO</t>
  </si>
  <si>
    <t>JORGE MARIO CHE GARCIA</t>
  </si>
  <si>
    <t>JOSE MARIA MAQUIN CHOC</t>
  </si>
  <si>
    <t>ARNOLDO ICAL CHOLOM</t>
  </si>
  <si>
    <t>MAXIMO CAAL QUIB</t>
  </si>
  <si>
    <t>JULIO FRANCISCO CAAL XOL</t>
  </si>
  <si>
    <t>LESTER ANSELMO BOTZOC PAN</t>
  </si>
  <si>
    <t>ELIO SANTOS CHOC TZALAM</t>
  </si>
  <si>
    <t>DIAS PAGADOS DEL 01 DE OCTUBRE AL 31 DE NOVIEMBRE DEL 2025</t>
  </si>
  <si>
    <t>WILLIAN MISAEL TIUL SOTZ</t>
  </si>
  <si>
    <t>MARLON GAMALIEL TZUB CAAL</t>
  </si>
  <si>
    <t>KRISTIA ALEJANDRA CHAVEZ ESCOBAR</t>
  </si>
  <si>
    <t>GABRIELA ALEJANDRA URIZAR RUBIO</t>
  </si>
  <si>
    <t>ERVIN YAT LUC</t>
  </si>
  <si>
    <t>RUDY OSWALDO BATZ YAT</t>
  </si>
  <si>
    <t>JUAN PABLO TUN GABRIEL</t>
  </si>
  <si>
    <t>JOSE ALBERTO CHUB SI</t>
  </si>
  <si>
    <t>WALDEMAR ISMAEL TZIB CAHUEC</t>
  </si>
  <si>
    <t>NINIVE MARIANA GALDAMEZ JACINTO</t>
  </si>
  <si>
    <t>TIRZA DAYANNARA GONZALEZ GARCIA</t>
  </si>
  <si>
    <t>JORGE LUIS SCHAUB GONZALEZ</t>
  </si>
  <si>
    <t>MARILU ANALY LOPEZ DE LEON</t>
  </si>
  <si>
    <t>YESICA JASMIN TARACENA PEREZ</t>
  </si>
  <si>
    <t>ANA LUCIA LEMUS ROMAN</t>
  </si>
  <si>
    <t>MARIA RAQUEL FIGUEROA GIRON</t>
  </si>
  <si>
    <t>GLADYS MARIBEL PAZ GARCIA</t>
  </si>
  <si>
    <t>JOSE ALEJANDRO MEJIA AGUILAR</t>
  </si>
  <si>
    <t>CARMEN SUCELY PEREZ MEJIA</t>
  </si>
  <si>
    <t>ANA PATRICIA VELASQUEZ ROMERO</t>
  </si>
  <si>
    <t>ERICA GABRIELA PUNAY GOMEZ</t>
  </si>
  <si>
    <t>GEOSELIN JUFRENY SANTIZO AJCIP</t>
  </si>
  <si>
    <t>EDSON ESTUARDO GARCIA MORALES</t>
  </si>
  <si>
    <t>ELIU ALEXANDER GUTIERREZ NICOLAS</t>
  </si>
  <si>
    <t>INGRID JEANNETH CHUMIL SOLIS</t>
  </si>
  <si>
    <t>JOAQUIN ENRIQUE ROSALES RUIZ</t>
  </si>
  <si>
    <t>LUIS ALBERTO HIDALGO QUELECH</t>
  </si>
  <si>
    <t>SERGIO DAVID CARIAS GALICIA</t>
  </si>
  <si>
    <t>NEFTALI LARA RODAS</t>
  </si>
  <si>
    <t>OSCAR LEONEL CHAVEZ ALONZO</t>
  </si>
  <si>
    <t>LILIANA ROXANA GARCIA ROMERO</t>
  </si>
  <si>
    <t>HOTWAR ENRIQUE CASASOLA MARQUEZ</t>
  </si>
  <si>
    <t>KATHERINE VANESSA ESTRADA GARCIA</t>
  </si>
  <si>
    <t>EDUARDO RAFAEL NAJERA CORADO</t>
  </si>
  <si>
    <t>FREDY ARTURO ALDANA SANABRIA</t>
  </si>
  <si>
    <t>CRISTOFER ADONAI MORATAYA FRANCO</t>
  </si>
  <si>
    <t>JOSE EDUARDO SOLANO MORALES</t>
  </si>
  <si>
    <t>HECTOR RAUL VASQUEZ SANTA CRUZ</t>
  </si>
  <si>
    <t>DULCE CAROLINA MENDOZA MENDEZ</t>
  </si>
  <si>
    <t>JOSE LUIS GONZALEZ FAJARDO</t>
  </si>
  <si>
    <t>KARLA YUMEILY SALAS MORALES</t>
  </si>
  <si>
    <t>ANA LUCIA PINEDA LOPEZ</t>
  </si>
  <si>
    <t>LIZA GABRIELA MEJIA SANCHEZ</t>
  </si>
  <si>
    <t>RODRIGO JUANPABLO MORALES COBAR</t>
  </si>
  <si>
    <t>JHERALDINN ANAHI SICAL VALIENTE</t>
  </si>
  <si>
    <t>DULCE MARIA LOPEZ SANTAY</t>
  </si>
  <si>
    <t>DIAS PAGADOS DEL 01 DE AL 31 DE NOVIEMBRE DEL 2025</t>
  </si>
  <si>
    <t>FLOR DE MARIA REYES NAJERA</t>
  </si>
  <si>
    <t>DIAS PAGADOS DEL 13 DE OCTUBRE AL 31 DE NOVIEMBRE DEL 2025</t>
  </si>
  <si>
    <t>MELISSA YANETH LOPEZ CHUN</t>
  </si>
  <si>
    <t>DIAS PAGADOS DEL 16 DE OCTUBRE AL 31 DE NOVIEMBRE DEL 2025</t>
  </si>
  <si>
    <t>ZULLY GABRIELA YOC FLORES</t>
  </si>
  <si>
    <t>DIAS PAGADOS DEL 01 DE SEPTIEMBRE AL 31 DE NOVIEMBRE DEL 2025</t>
  </si>
  <si>
    <t>NAOMI XIMENA AREVALO CHAVEZ</t>
  </si>
  <si>
    <t>DIAS PAGADOS DEL 17 DE NOVIMEBRE AL 30 DE NOVIEMBRE  DEL 2025</t>
  </si>
  <si>
    <t>JASMIN JUDITH NAJARRO GARCIA</t>
  </si>
  <si>
    <t>NILDA SOPHIA VALLADARES LOPEZ</t>
  </si>
  <si>
    <t>EVELIN ASUCELY HERNANDEZ NAJERA</t>
  </si>
  <si>
    <t>MARIO ALBERTO CRESPO GIRON</t>
  </si>
  <si>
    <t>KEVIN BRANDON CASTILLO RAMOS</t>
  </si>
  <si>
    <t>ARMANDO GUEVARA ASENCIO</t>
  </si>
  <si>
    <t>ELDER ABRAHAM HERNANDEZ GALDAMEZ</t>
  </si>
  <si>
    <t>FERNANDO JOSE ARRIVILLAGA GUDIEL</t>
  </si>
  <si>
    <t>PEDRO YANES MELENDREZ</t>
  </si>
  <si>
    <t>ELIAZAR ESAU ESPINOZA MAYORGA</t>
  </si>
  <si>
    <t>ALEJANDRO CRUZ JIMENEZ</t>
  </si>
  <si>
    <t>PEDRO SUÑIGA ORTIZ</t>
  </si>
  <si>
    <t>MEFI ANTONIO MARTINEZ FIGUEROA</t>
  </si>
  <si>
    <t>MACLOVIO JUAREZ JUAREZ</t>
  </si>
  <si>
    <t>AUGUSTO MANRIQUE QUINTANA TELLES</t>
  </si>
  <si>
    <t>MANUEL STIVEN SANDOVAL ORTIZ</t>
  </si>
  <si>
    <t>HEBER ISAIAS ROMAN AGUILAR</t>
  </si>
  <si>
    <t>MARVIN JOSE CASTAÑON ASENCIO</t>
  </si>
  <si>
    <t>EDY RUBI SANTILLANA ESTRADA</t>
  </si>
  <si>
    <t>HEBER ABDIEL GARCI-AGUIRRE GARCIA</t>
  </si>
  <si>
    <t>JOSE PABLO LOPEZ LOPEZ</t>
  </si>
  <si>
    <t>HUMBERTO JOSE FIGUEROA DUARTE</t>
  </si>
  <si>
    <t>JAIRO VINICIO HERNANDEZ RIZO</t>
  </si>
  <si>
    <t>JAIRO ELY ORDOÑEZ CORTEZ</t>
  </si>
  <si>
    <t>DIEGO FERNANDO MEDA ESCOBAR</t>
  </si>
  <si>
    <t>CARLOS SALVADOR ALEJANDRO ZUÑIGA LOPEZ</t>
  </si>
  <si>
    <t>WILDER EDUARDO MAZARIEGOS GARCIA</t>
  </si>
  <si>
    <t>GILDER ESTUARDO LARIO NOGUERA</t>
  </si>
  <si>
    <t>ALLAN JOSUE GODOY COLOCHO</t>
  </si>
  <si>
    <t>LUDVIN ENRIQUE LEMUS CALDERON</t>
  </si>
  <si>
    <t>JUNIOR ANIBAL GOMEZ DEL CID</t>
  </si>
  <si>
    <t>AXEL BLADIMIR MONTEPEQUE FLORES</t>
  </si>
  <si>
    <t>DARVIN MIGDAEL SAGASTUME ORELLANA</t>
  </si>
  <si>
    <t>HENRY MAURICIO LOPEZ CRUZ</t>
  </si>
  <si>
    <t>CARLOS ANTONIO SANCHEZ SARCEÑO</t>
  </si>
  <si>
    <t>FREDY JOSE ALEJANDRO MARTINEZ CASTILLO</t>
  </si>
  <si>
    <t>FRANDY STEVEN GONZALEZ SECEÑA</t>
  </si>
  <si>
    <t>LUIS HUMBERTO CORADO TENAS</t>
  </si>
  <si>
    <t>YURI LEONEL ORTIZ CHAVEZ</t>
  </si>
  <si>
    <t>JUAN JORDIN ESTUARDO GARCIA VASQUEZ</t>
  </si>
  <si>
    <t>ALEJANDRA YURAZI PEREZ MARTINEZ</t>
  </si>
  <si>
    <t>ESVIN IVAN BATZIN GARCIA</t>
  </si>
  <si>
    <t>LUIS ESTUARDO RIU GONZALEZ</t>
  </si>
  <si>
    <t>ESTEBAN CHAVAC</t>
  </si>
  <si>
    <t>MARLENY OLIVA GARCIA</t>
  </si>
  <si>
    <t>IRVIN ROBERTO MONTENEGRO MONTERROSO</t>
  </si>
  <si>
    <t>DOMINGO GOMEZ SANTIAGO</t>
  </si>
  <si>
    <t>DARWIN OSVALDO QUINTANA GONZALEZ</t>
  </si>
  <si>
    <t>JOSE FELIX CHUQUIEJ QUIYUCH</t>
  </si>
  <si>
    <t>CARLOS OBDULIO QUINTANA AGUILAR</t>
  </si>
  <si>
    <t>BODEGUERO IV</t>
  </si>
  <si>
    <t>MELANY ANDREA LAYNEZ HERNANDEZ</t>
  </si>
  <si>
    <t>SOFIA ESMERALDA CONTRERAS MARTINEZ</t>
  </si>
  <si>
    <t>JANIRA SONIA FABIOLA LOPEZ DE LEON</t>
  </si>
  <si>
    <t>JOSE SARBELIO JUAREZ LOPEZ</t>
  </si>
  <si>
    <t>LEONEL LOPEZ RODRIGUEZ</t>
  </si>
  <si>
    <t>HECTOR ALFREDO SACTIC JOLON</t>
  </si>
  <si>
    <t>MATEO CHAMALE UYU</t>
  </si>
  <si>
    <t>MARCO ANTONIO LOPEZ REYES</t>
  </si>
  <si>
    <t>RAFAEL SEBASTIAN RIVERA LIMA</t>
  </si>
  <si>
    <t>DIEGO FERNANDO QUINTANA GONZALEZ</t>
  </si>
  <si>
    <t>FRANCISCO ANTONIO LOPEZ SALAS</t>
  </si>
  <si>
    <t>PATRICK ANDERSON RIVERA GOMEZ</t>
  </si>
  <si>
    <t>EDWIN ARMANDO HERNANDEZ PIO</t>
  </si>
  <si>
    <t>ANGELA SARAI LOPEZ BARRIOS</t>
  </si>
  <si>
    <t>ELI MISAEL CRUZ JIMENEZ</t>
  </si>
  <si>
    <t>CARLOS ENRIQUE FLORES MORALES</t>
  </si>
  <si>
    <t>JULIO SALVADOR PALENCIA CORADO</t>
  </si>
  <si>
    <t>JESUS RAMIRO CHAVAC SUL</t>
  </si>
  <si>
    <t>MARIO RENE BAEZA PEREZ</t>
  </si>
  <si>
    <t>CELSO JOAQUIN VASQUEZ VELASQUEZ</t>
  </si>
  <si>
    <t>ALEXANDER HERBERT LEOPOLDO FRANCO MORALES</t>
  </si>
  <si>
    <t xml:space="preserve">ESGAR ORLANDO FLORES LARIOS </t>
  </si>
  <si>
    <t xml:space="preserve">RUBEN ANDRE MONZON TOLEDO </t>
  </si>
  <si>
    <t>GUILLERMO ENRIQUE GAMARRO LOPEZ</t>
  </si>
  <si>
    <t>WENDY GABRIELA MORALES ORTIZ</t>
  </si>
  <si>
    <t>SAMUEL YATZ CAAL</t>
  </si>
  <si>
    <t>OTTO NIEL MIRANDA SALAZAR</t>
  </si>
  <si>
    <t>MANUEL SAUL AGUIRRE BERGANZA</t>
  </si>
  <si>
    <t>MELVIN ESTUARDO RIVAS LIMA</t>
  </si>
  <si>
    <t>OSCAR CARRANZA ALVALLERO</t>
  </si>
  <si>
    <t>PEON VIGILANTE IV</t>
  </si>
  <si>
    <t>MANUEL XI PAN</t>
  </si>
  <si>
    <t>CAMAHON NAZARIO DIAZ POM</t>
  </si>
  <si>
    <t>DENIS OMAR RAMIREZ MARTINEZ</t>
  </si>
  <si>
    <t>ERVIN GABRIEL CHUN CUZ</t>
  </si>
  <si>
    <t>EDVIN RONALDO VENTURA ALVARADO</t>
  </si>
  <si>
    <t>ERICK ALEXANDER PEREZ ZACARIAS</t>
  </si>
  <si>
    <t>CESAR SAUL CORTEZ GOMEZ</t>
  </si>
  <si>
    <t>MYNOR ESAU SILVA BELTRAN</t>
  </si>
  <si>
    <t>GEYBIN ALEXANDER CANALES MONROY</t>
  </si>
  <si>
    <t>JUAN CARLOS GONZALEZ GREGORIO</t>
  </si>
  <si>
    <t>BYRON ALEXANDER LOPEZ MARTINEZ</t>
  </si>
  <si>
    <t>EMERSON AUDIAS RIVERA TORRES</t>
  </si>
  <si>
    <t>WALTER GEOVANY ORTIZ CARRANZA</t>
  </si>
  <si>
    <t>ARTURO ALEXANDER LEON DE PAZ</t>
  </si>
  <si>
    <t>ALEXIS DAVID LOPEZ ACEITUNO</t>
  </si>
  <si>
    <t>GREGORIO MAURICIO CAAL CAC</t>
  </si>
  <si>
    <t>RICARDO COC CAAL</t>
  </si>
  <si>
    <t>LUCAS CUZ CAAL</t>
  </si>
  <si>
    <t>RAMON CAAL CUZ</t>
  </si>
  <si>
    <t>GUILLERMO CAAL Y CAAL</t>
  </si>
  <si>
    <t>ARISTIDES ROGELIO CARRILLO RAMIREZ</t>
  </si>
  <si>
    <t>ELISEO ALBERTO BO CRUZ</t>
  </si>
  <si>
    <t>JUAN CARLOS JOR BATZ</t>
  </si>
  <si>
    <t>EDUARDO CHOC MAAS</t>
  </si>
  <si>
    <t>CESAR AUGUSTO POP CAAL</t>
  </si>
  <si>
    <t>JAIME ROLANDO POP POP</t>
  </si>
  <si>
    <t>OSMAN ESTUARDO SALGUERO RUIS</t>
  </si>
  <si>
    <t>BYRON ANTONIO MENENDEZ JIMENEZ</t>
  </si>
  <si>
    <t>ANDREA CELESTE CIFUENTES LOPEZ</t>
  </si>
  <si>
    <t>LEANDRO ROBERTO AGUILAR AGUILAR</t>
  </si>
  <si>
    <t>CARLOS ABEL PINEDA CABRERA</t>
  </si>
  <si>
    <t>JULISSA AMARILIS PINEDA VASQUEZ</t>
  </si>
  <si>
    <t>DIEGO EDILBERTO POP CAAL</t>
  </si>
  <si>
    <t>VALENTIN MO CHOC</t>
  </si>
  <si>
    <t>OSCAR FERNANDO CHUB MOO</t>
  </si>
  <si>
    <t>JOSE PABLO CALDERON LOPEZ</t>
  </si>
  <si>
    <t>GONZALO VASQUEZ MENDEZ</t>
  </si>
  <si>
    <t>AMBROCIO BA CAHUEC</t>
  </si>
  <si>
    <t>ABRAHAN GARCIA QUIB</t>
  </si>
  <si>
    <t>WILMER ANTONIO FELIPE RAMIREZ</t>
  </si>
  <si>
    <t>TITO JOSE MARIA SUCHITE ALDANA</t>
  </si>
  <si>
    <t>MIGUEL ERNESTO RAMIREZ JAVIER</t>
  </si>
  <si>
    <t>GERMAN ALEJANDRO ROSALES RODRIGUEZ</t>
  </si>
  <si>
    <t>DENNIS AIMAR DELGADO CATALAN</t>
  </si>
  <si>
    <t>GUDELIA CONCEPCION COC XOL</t>
  </si>
  <si>
    <t>RUDY ELIAS ICO SIERRA</t>
  </si>
  <si>
    <t>ANGEL ANTONIO JACINTO ARITA</t>
  </si>
  <si>
    <t>BYRON OTONIEL JORDAN PEREZ</t>
  </si>
  <si>
    <t>WILMER ALONSO GUERRA ALVARADO</t>
  </si>
  <si>
    <t>CARLOS DANIEL ZACARIAS CHATA</t>
  </si>
  <si>
    <t>JUAN CARLOS XOL COC</t>
  </si>
  <si>
    <t>EFRAIN ALONZO PINEDA</t>
  </si>
  <si>
    <t>DARY ALEJANDRO MORALES HERNANDEZ</t>
  </si>
  <si>
    <t>MARLON JOSE AMADOR ABAC</t>
  </si>
  <si>
    <t>MOISES XOL SUB</t>
  </si>
  <si>
    <t>BEATRIZ ELIZABETH NUFIO GALDAMEZ</t>
  </si>
  <si>
    <t>EDGAR NEHEMIAS GUTIERREZ RAMIREZ</t>
  </si>
  <si>
    <t>LUIS ADOLFO RAMOS IC</t>
  </si>
  <si>
    <t>VICTOR GABRIEL CHOC TOT</t>
  </si>
  <si>
    <t>MARVIN DAVID ALVARADO MAURICIO</t>
  </si>
  <si>
    <t>GONZALO CATALINO CHACON GARCIA</t>
  </si>
  <si>
    <t>EDGAR OSMUNDO BALCARCEL CUCUL</t>
  </si>
  <si>
    <t>ERICK SMITH CRUZ RIVERA</t>
  </si>
  <si>
    <t>OLVIN MARIANO ROMERO PEREZ</t>
  </si>
  <si>
    <t>ARMANDO GEOVANNI CHUB TEC</t>
  </si>
  <si>
    <t>CRISTIAN JOSUE COY REYES</t>
  </si>
  <si>
    <t>FREDY RONALDO ICAL TZIR</t>
  </si>
  <si>
    <t>MIRIAM EMELDA DUARTE BLAS</t>
  </si>
  <si>
    <t>PABLO CAC ICO</t>
  </si>
  <si>
    <t>TOMAS XOL TZIR</t>
  </si>
  <si>
    <t>JORGE DANIEL JIMENEZ LOPEZ</t>
  </si>
  <si>
    <t>EDWIN GEOVANY HUN CHOC</t>
  </si>
  <si>
    <t>NELSON RAMIRO HOO TOX</t>
  </si>
  <si>
    <t>JEAMI KARIELY WALESSKA CORTEZ ASIG</t>
  </si>
  <si>
    <t>HEYDI MAYDE REYES LEIVA</t>
  </si>
  <si>
    <t>CARLOS ENRIQUE DIAZ SOLARES</t>
  </si>
  <si>
    <t>DEBORA BETZABE ZACARIAS FELIPE</t>
  </si>
  <si>
    <t>ELBA PATRICIA BARRIOS ESCOBAR DE MALDONADO</t>
  </si>
  <si>
    <t>HANNS ESTUARDO WOLTKE AYALA</t>
  </si>
  <si>
    <t>LAURA YOHANA RAMIREZ TORRES</t>
  </si>
  <si>
    <t>SANTOS TOMAS ROJAS YAX</t>
  </si>
  <si>
    <t>JUAN GARCIA PEREZ</t>
  </si>
  <si>
    <t>ABEL ITAMAR OROZCO PEREZ</t>
  </si>
  <si>
    <t>ANGEL OBISPO PEREZ QUIJIVIX</t>
  </si>
  <si>
    <t>EDGAR ALEXANDER ALVARADO XURUC</t>
  </si>
  <si>
    <t>ILDER OSWALDO GIRON LOPEZ</t>
  </si>
  <si>
    <t>JOSE SANTIAGO AGUSTIN PEREZ QUIJIVIX</t>
  </si>
  <si>
    <t>JUAN RAFAEL CANASTUJ GARCIA</t>
  </si>
  <si>
    <t>JUAN ULICES CARDONA MIRANDA</t>
  </si>
  <si>
    <t>PEDRO RAFAEL CANASTUJ BAQUIAX</t>
  </si>
  <si>
    <t>ROBINSON GUALBERTO CALDERON SANDOVAL</t>
  </si>
  <si>
    <t>HEBER GERSON GUTIERREZ HERRERA</t>
  </si>
  <si>
    <t>MARGARITO JERONIMO PABLO</t>
  </si>
  <si>
    <t>JOSE ADOLFO VENTURA AJPOP</t>
  </si>
  <si>
    <t>ELVIN ESTUARDO HERRERA RAMIREZ</t>
  </si>
  <si>
    <t>ANTHONY EDILSON CASTRO CHIPEL</t>
  </si>
  <si>
    <t>HIGINIO ARTEMIO MORALES HERRERA</t>
  </si>
  <si>
    <t>LUIS ADOLFO SILVESTRE QUIÑONEZ</t>
  </si>
  <si>
    <t>CLAUDIA AZUCENA GALICIA RODRIGUEZ</t>
  </si>
  <si>
    <t>VICTOR COC POP</t>
  </si>
  <si>
    <t>NOEL ESTUARDO URIZAR PINULA</t>
  </si>
  <si>
    <t>JUAN ALVA LOPEZ</t>
  </si>
  <si>
    <t>ALFREDO RAMIREZ RAMIREZ</t>
  </si>
  <si>
    <t>MELIDA EULICIA SAJBIN AJPOP</t>
  </si>
  <si>
    <t>ROCAEL AMANCIO MARTINEZ CARRILLO</t>
  </si>
  <si>
    <t>SANTA GABRIELA CARRILLO HERNANDEZ</t>
  </si>
  <si>
    <t>BENJAMIN ADOLFO VICENTE CARRILLO</t>
  </si>
  <si>
    <t>VANDER LUDSVIN MARTINEZ CARRILLO</t>
  </si>
  <si>
    <t>NOHELIA NOHEMI GOMEZ LOPEZ</t>
  </si>
  <si>
    <t>GELVERT UDIEL GOMEZ MARTINEZ</t>
  </si>
  <si>
    <t>IVAN CARRILLO VILLATORO</t>
  </si>
  <si>
    <t>CESAR DANIEL SAMAYOA FIGUEROA</t>
  </si>
  <si>
    <t>MARIA ELENA MENDOZA GARCIA</t>
  </si>
  <si>
    <t>FRANCISCO GARCIA GODINEZ</t>
  </si>
  <si>
    <t>ADRIANO JOSE JUAN GRANADOS GARCIA</t>
  </si>
  <si>
    <t>LUIS ANGEL VILLATORO SOSA</t>
  </si>
  <si>
    <t>DOMINGO SANTIZO GARCIA</t>
  </si>
  <si>
    <t>EDVER FAUSTINO SILVESTRE SEBASTIAN</t>
  </si>
  <si>
    <t>FELIX GUMERCINDO YAT LUX</t>
  </si>
  <si>
    <t>JESUS ANGELITA DEL ROSARIO JERONIMO TORRES</t>
  </si>
  <si>
    <t>SEBASTIAN JERONIMO PABLO</t>
  </si>
  <si>
    <t>MIGUEL ARNOLDO GARCIA TORRES</t>
  </si>
  <si>
    <t>CARLOS EDUARDO HURTADO DIAZ</t>
  </si>
  <si>
    <t>KEVIN ERNESTO RODRIGUEZ MOLINA</t>
  </si>
  <si>
    <t>VICTOR RODOLFO GONZALEZ MARCOS</t>
  </si>
  <si>
    <t>HIMMY ALEXANDER VELASQUEZ GONZALEZ</t>
  </si>
  <si>
    <t>INGRID ANDREA MARTIN JACINTO</t>
  </si>
  <si>
    <t>OVER IVAN LOPEZ DE LEON</t>
  </si>
  <si>
    <t>DANNI LEONEL HENRRI QUETZAL ZACAL</t>
  </si>
  <si>
    <t>CARLOS BRYAN YAX MENDEZ</t>
  </si>
  <si>
    <t>ESMAYDELIN BERNARDO OROZCO OROZCO</t>
  </si>
  <si>
    <t>FERNANDO SAUL COYOY QUIJIVIX</t>
  </si>
  <si>
    <t>MELVIN ALEXANDER ELIAS TIZOL</t>
  </si>
  <si>
    <t>ABEL JONATAN LOPEZ</t>
  </si>
  <si>
    <t>DIEGO ISIDRO LOPEZ GONON</t>
  </si>
  <si>
    <t>ELDER ISAU MIRANDA PAXTOR</t>
  </si>
  <si>
    <t>ESVIN RICARDO LOPEZ MIRANDA</t>
  </si>
  <si>
    <t>OSVIN OTTONIEL VASQUEZ PEREZ</t>
  </si>
  <si>
    <t>WILIAN BIDAL MIRANDA PAXTOR</t>
  </si>
  <si>
    <t>DAVID ELISEO PEREZ MAZARIEGOS</t>
  </si>
  <si>
    <t>MARCOS HUMBERTO FUENTES BAMACA</t>
  </si>
  <si>
    <t>HERLIN ALEXANDER BAUTISTA OROZCO</t>
  </si>
  <si>
    <t>JEMNER JOSUE OROZCO VENTURA</t>
  </si>
  <si>
    <t>LESTER LIVARDO NAVARRO VELASQUEZ</t>
  </si>
  <si>
    <t>EDGARDO JUSTINIANO JUNIOR OROZCO DIAZ</t>
  </si>
  <si>
    <t xml:space="preserve">DIAS PAGADOS A PARTIR DEL 01 DE AGOSTO AL 30 DE NOVIEMBRE </t>
  </si>
  <si>
    <t>LESTER AARON  JIMENEZ ARRIAZA</t>
  </si>
  <si>
    <t>ABNER JOSUE GERARDO GARCIA NAVARRO</t>
  </si>
  <si>
    <t>MAYNOR JOSUE  RODAS MAZARIEGOS</t>
  </si>
  <si>
    <t>MARCO ANTONIO  ALVARADO VASQUEZ</t>
  </si>
  <si>
    <t>HUMBERTO ARNOLDO  ALVARADO BATZ</t>
  </si>
  <si>
    <t>ESLER EDENY  DE LEON DE LEON</t>
  </si>
  <si>
    <t>ROBIN MOISES NAVARRO FUENTES</t>
  </si>
  <si>
    <t>URVI ANTONIO SANTOS GODINEZ</t>
  </si>
  <si>
    <t>AMAYRANY SULEMA PEREZ ROBLERO</t>
  </si>
  <si>
    <t>DONY CARLOS PEREZ HERNANDEZ</t>
  </si>
  <si>
    <t>WALTER MARCONI BERDUO ZUNUN</t>
  </si>
  <si>
    <t>CESAR SECUNDINO BAQUIAX GARCIA</t>
  </si>
  <si>
    <t>JUAN AGUSTIN PACHECO BAQUIAX</t>
  </si>
  <si>
    <t>CARLOS GUANERGES IXCOY XIVIR</t>
  </si>
  <si>
    <t>MANUEL GUACHIAC IXMATA</t>
  </si>
  <si>
    <t>MANUEL ISRAEL GUARCHAJ ROSARIO</t>
  </si>
  <si>
    <t>YENER JOSE ANTONIO ESTRADA HERNANDEZ</t>
  </si>
  <si>
    <t>JOSELINO TIMOTEO VELASQUEZ DIAZ</t>
  </si>
  <si>
    <t>ULICES JULIAN BARRIOS LOPEZ</t>
  </si>
  <si>
    <t>DANY ARIEL ESTRADA LOBOS</t>
  </si>
  <si>
    <t>JUNIOR IVAN CASTILLO GIRON</t>
  </si>
  <si>
    <t>CLAUDIO JOSE ESTUPE CARRERA</t>
  </si>
  <si>
    <t>OSCAR ALEJANDRO AGUILAR ALVAREZ</t>
  </si>
  <si>
    <t>GELBER JONATAN CLARA ALONZO</t>
  </si>
  <si>
    <t>ROBINSON ANTONIO CALDERON BARRIOS</t>
  </si>
  <si>
    <t>DARWIN EMANUEL SANCHEZ GODOY</t>
  </si>
  <si>
    <t>LUISA DE JESUS BARRERA CARRERA</t>
  </si>
  <si>
    <t>ALLAN ESTUARDO QUIXCHAN RIVERA</t>
  </si>
  <si>
    <t>JESMYN MARLENE PERALTA HERNANDEZ</t>
  </si>
  <si>
    <t>TRINI DEL ROSARIO CASTAÑEDA PERALTA</t>
  </si>
  <si>
    <t>DORIAN MARIELA AGUILAR CORADO</t>
  </si>
  <si>
    <t>CRISTIAN EUGENIO SANTOS BARRERA</t>
  </si>
  <si>
    <t>JAVIER OSWALDO SOTO VASQUEZ</t>
  </si>
  <si>
    <t>JUAN CARLOS GIRON VASQUEZ</t>
  </si>
  <si>
    <t>LEONARDO SANCHEZ GIRON</t>
  </si>
  <si>
    <t>GLADYS RIVERA LOPEZ</t>
  </si>
  <si>
    <t>WILCIAS FLOILAN GARCIA MALDONADO</t>
  </si>
  <si>
    <t>EDELMAR ISMAEL ALONZO DE LA CRUZ</t>
  </si>
  <si>
    <t>MARIO ARMANDO JIMENEZ BARRIOS</t>
  </si>
  <si>
    <t>MARIA XIMENA HERRERA SAMAYOA</t>
  </si>
  <si>
    <t>WILY ALEJANDRO RODAS QUEZADA</t>
  </si>
  <si>
    <t>ERWIN JOSUE CATALAN VALLADARES</t>
  </si>
  <si>
    <t>ANA LEIDY ARROYO RIVERA DE BARRIENTOS</t>
  </si>
  <si>
    <t>ALEJANDRA RAQUEL  PEREZ DE LEON</t>
  </si>
  <si>
    <t>DIAS PAGADOS DEL 06 DE OCTUBRE AL 30 DE NOVIEMBRE 2026</t>
  </si>
  <si>
    <t>YELSIN MAUDIEL RIVERA CARCAMO</t>
  </si>
  <si>
    <t>DEIMY ABIGAIL LOPEZ RIVAS</t>
  </si>
  <si>
    <t>EDWARD ORLANDO OLIVA LOPEZ</t>
  </si>
  <si>
    <t>ALMA ELIZABETH GUTIERREZ CANO</t>
  </si>
  <si>
    <t>LILIANA LOPEZ TEO</t>
  </si>
  <si>
    <t>SILVIO HUMBERTO GIRON VANEGAS</t>
  </si>
  <si>
    <t>WALTER ARMANDO MENDEZ CAAL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</si>
  <si>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</si>
  <si>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</si>
  <si>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</si>
  <si>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</si>
  <si>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</si>
  <si>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JOSE ALFREDO GUERRA CHOC</t>
  </si>
  <si>
    <t>ROMILIO SALGUERO GONZALEZ</t>
  </si>
  <si>
    <t>BRAUDER NOEL CHAN GUTIERREZ</t>
  </si>
  <si>
    <t>EDIXANDER GONZALO CAAL OBANDO</t>
  </si>
  <si>
    <t>EDWIN DANILO JIMENEZ RAMIREZ</t>
  </si>
  <si>
    <t>EMMANUEL DE JESUS SANTIAGO SANTIAGO</t>
  </si>
  <si>
    <t>EVELYN YAMILETH ESQUIVEL GARCIA</t>
  </si>
  <si>
    <t>FLOR ESMERALDA AMADOR GASPAR</t>
  </si>
  <si>
    <t>GERSON ENDERSON ATZ CRUZ</t>
  </si>
  <si>
    <t>GLADIS MARICELA ORDOÑEZ GUZMAN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</si>
  <si>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</si>
  <si>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</si>
  <si>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</si>
  <si>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</si>
  <si>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</si>
  <si>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</si>
  <si>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</si>
  <si>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</si>
  <si>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</si>
  <si>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SANDY ESTER POLANCO VELIZ</t>
  </si>
  <si>
    <t>GABRIELA JASMINE PENADOS GUERRA</t>
  </si>
  <si>
    <t>WALTER JOSE DAMIAN MAYORGA GARCIA</t>
  </si>
  <si>
    <t>JAVIER ENRIQUE GONZALEZ PARRA</t>
  </si>
  <si>
    <t>DANIA STEPHANIA LOPEZ CHAVIN</t>
  </si>
  <si>
    <t>JHANNIE GRISELL MARTINEZ OCHOA</t>
  </si>
  <si>
    <t>SINDY MIRELLA DUQUE BARCO</t>
  </si>
  <si>
    <t>BRENDA DEL CARMEN LOPEZ ALDANA</t>
  </si>
  <si>
    <t>RUDY MANUEL SOZA CRUZ</t>
  </si>
  <si>
    <t>ALISON MISHELL OLIVEROS HERNANDEZ</t>
  </si>
  <si>
    <t>EDWARD OSWALDO ASENCIO LOPEZ</t>
  </si>
  <si>
    <t>ASUAMY GUNNILEIDY BARILLAS GRANADOS</t>
  </si>
  <si>
    <t>JAIME ARNULFO PEREZ DIAZ</t>
  </si>
  <si>
    <t>JONATAN JAVIER CUS NAJERA</t>
  </si>
  <si>
    <t>ASLY PAOLA RAMIREZ Y RAMIREZ</t>
  </si>
  <si>
    <t>MILSON NOE CARIAS MONTERROSO</t>
  </si>
  <si>
    <t>LIZBETH YOHANA GARCIA LUIS</t>
  </si>
  <si>
    <t>MAYNOR EUGENIO LOPEZ BARRIENTOS</t>
  </si>
  <si>
    <t>EDGAR RENE MONTALVAN VIDAL</t>
  </si>
  <si>
    <t>ELIZAMA SALAZAR LUNA</t>
  </si>
  <si>
    <t>FRANCISCA RAMOS CRUZ</t>
  </si>
  <si>
    <t>MARIA DEL CARMEN MARIN PORTILLO</t>
  </si>
  <si>
    <t>ROSA ALBINA ESCOBAR PADILLA</t>
  </si>
  <si>
    <t>SELVIN JIOMAR CHI CHOC</t>
  </si>
  <si>
    <t>SULMA BEATRIZ DUBON ORDOÑEZ</t>
  </si>
  <si>
    <t>AMILCAR ORIEL PEREZ CHAVEZ</t>
  </si>
  <si>
    <t>LILIAN YANNETH CHUN CAAL</t>
  </si>
  <si>
    <t>ABNER VENANCIO HADBEEL RAX CAAL</t>
  </si>
  <si>
    <t>EDWIN LEONEL LIMA FLORES</t>
  </si>
  <si>
    <t>HONORIO NEFTALI MERIDA MONZON</t>
  </si>
  <si>
    <t>KELVIN AUDALI SUNTECUN CAHUICHE</t>
  </si>
  <si>
    <t>ROMAN DUBON ORDOÑEZ</t>
  </si>
  <si>
    <t>LEONEL ARMANDO OLIVEROS FIGUEROA</t>
  </si>
  <si>
    <t>CRISTINA YAXCAL TZI</t>
  </si>
  <si>
    <t>JANIA YESENIA MELENDEZ MARTINEZ</t>
  </si>
  <si>
    <t>YEFRIN ESTUARDO CORTES COHUOJ</t>
  </si>
  <si>
    <t>CARLOS MANAEN JIMENEZ MARTINEZ</t>
  </si>
  <si>
    <t>ELDER HUMBERTO RAMIREZ SAMAYOA</t>
  </si>
  <si>
    <t>ERICK FRANCISCO ZULETA AREVALO</t>
  </si>
  <si>
    <t>JARIN ASAEL CUNIL TESUCUN</t>
  </si>
  <si>
    <t>MOISES BENJAMIN GONZALEZ TORRES</t>
  </si>
  <si>
    <t>PEDRO JULIAN AGUILAR TORRES</t>
  </si>
  <si>
    <t>RICARDO ANTONIO CAMPOS MARROQUIN</t>
  </si>
  <si>
    <t>ROMAN MEDINA SALAZAR</t>
  </si>
  <si>
    <t>ESTELA MARINA TIUL SEB</t>
  </si>
  <si>
    <t>CRIS MANUEL GRIJALVA MATEO</t>
  </si>
  <si>
    <t>ELIEL DAVID MEJIA LOPEZ</t>
  </si>
  <si>
    <t>LEIZER JOSUE CLAVERIA BALDIZON</t>
  </si>
  <si>
    <t>WAGNER OBDIEL PORTILLO PAZ</t>
  </si>
  <si>
    <t>JOSE MEDARDO JIMENEZ</t>
  </si>
  <si>
    <t>RONY FIDEL SANCHEZ MATEO</t>
  </si>
  <si>
    <t>BELTHER DAMIAN ESQUIVEL HERNANDEZ</t>
  </si>
  <si>
    <t>RIGOBERTO ENRIQUE PEÑA CHAN</t>
  </si>
  <si>
    <t>SERGIO ALEXANDER CUCUL TEYUL</t>
  </si>
  <si>
    <t>DAVID OBDULIO RAMIREZ LOPEZ</t>
  </si>
  <si>
    <t>BRAYAN ELIAS ALARCON PINEDA</t>
  </si>
  <si>
    <t>JUAN CARLOS CHABLE TESUCUN</t>
  </si>
  <si>
    <t>MARIO FERNANDO FRANCO GONZALEZ</t>
  </si>
  <si>
    <t>YENNER AROLDO CALATE ESPINOSA</t>
  </si>
  <si>
    <t>ESTELA MARINA GARCIA HERNANDEZ</t>
  </si>
  <si>
    <t>LOURDES ANGELICA QUIX PEREZ</t>
  </si>
  <si>
    <t>JASSON YESMANI CHUN CHO</t>
  </si>
  <si>
    <t>MARTIN DE LA CRUZ GARCIA</t>
  </si>
  <si>
    <t>ESTEBAN CAAL</t>
  </si>
  <si>
    <t>ANSELMO DE JESUS HERRERA MARROQUIN</t>
  </si>
  <si>
    <t>ELBA AIDE HERNANDEZ</t>
  </si>
  <si>
    <t>ROGEL CONTRERAS ESCOBAR</t>
  </si>
  <si>
    <t>ROVIN ADRIEL SALAS CUJ</t>
  </si>
  <si>
    <t>WEYMAN RAFAEL COC BAC</t>
  </si>
  <si>
    <t>SERGIO EMANUEL BELLOSO GONZALEZ</t>
  </si>
  <si>
    <t>YONATHAN OSBELY LOPEZ FUNES</t>
  </si>
  <si>
    <t>MIGUEL ANTONIO SOTO LIMA</t>
  </si>
  <si>
    <t>LUIS EDUARDO SUNTECUN AX</t>
  </si>
  <si>
    <t>LILIANA RAQUEL PACHECO HERNANDEZ</t>
  </si>
  <si>
    <t>DEYBIN HUMBERTO GUZMAN ORELLANA</t>
  </si>
  <si>
    <t>KEVIN NORBERTO DE LEON VASQUEZ</t>
  </si>
  <si>
    <t>EDVIN CORTEZ MORALES</t>
  </si>
  <si>
    <t>BYRON RENE MIS BAÑOS</t>
  </si>
  <si>
    <t>LEONARDO JAVIER CHATA CHI</t>
  </si>
  <si>
    <t>LUIS ARMANDO MAYEN BOTELLO</t>
  </si>
  <si>
    <t>JUAN FRANCISCO CHUB CHOCOJ</t>
  </si>
  <si>
    <t>CESAR AUGUSTO POP CUCUL</t>
  </si>
  <si>
    <t>WINIVER JOSE MARQUEZ GONZALES</t>
  </si>
  <si>
    <t>ESGAR ANTONIO GONZALEZ AMADOR</t>
  </si>
  <si>
    <t>GILMER DANIEL TORRENTES GODOY</t>
  </si>
  <si>
    <t>JOSE FRANCISCO ESTRADA MAZA</t>
  </si>
  <si>
    <t>WILLIAN NECTALY COY IXMAY</t>
  </si>
  <si>
    <t>WILSON DANIEL RAMIREZ REYES</t>
  </si>
  <si>
    <t>LUIS ALVARO CORDOVA</t>
  </si>
  <si>
    <t>YOVANI ALBERTO ARRIAZA VALLADARES</t>
  </si>
  <si>
    <t>WALDEMAR TOLEDO PEREZ</t>
  </si>
  <si>
    <t>JOEL JONATAN SANCHEZ LOPEZ</t>
  </si>
  <si>
    <t>MILTO EMIGDIO SAQUEC RUANO</t>
  </si>
  <si>
    <t>ENRIQUE BA ICH</t>
  </si>
  <si>
    <t>JOSE RICARDO CANO GOMEZ</t>
  </si>
  <si>
    <t>CRISTIAN OMAR SALGUERO LEMUS</t>
  </si>
  <si>
    <t>MARIO CUZ CAC</t>
  </si>
  <si>
    <t>JOKSAN ISAAC MADRID LOPEZ</t>
  </si>
  <si>
    <t>ARNULFO ALONZO AC CAAL</t>
  </si>
  <si>
    <t>GABIEL RAMOS CHEN XOL</t>
  </si>
  <si>
    <t>BARTOLO DAMIAN MENDEZ</t>
  </si>
  <si>
    <t>PEON VIGILANTE V</t>
  </si>
  <si>
    <t>AURA MILDRED ROBLES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</si>
  <si>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</si>
  <si>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</si>
  <si>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</si>
  <si>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</si>
  <si>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</si>
  <si>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</si>
  <si>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</si>
  <si>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</si>
  <si>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</si>
  <si>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</si>
  <si>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</si>
  <si>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LESTER ANILSON ALVAREZ HERNANDEZ</t>
  </si>
  <si>
    <t>JUAN MANUEL TIUL LOPEZ</t>
  </si>
  <si>
    <t>JORGE LUIS GUERRA GOMEZ</t>
  </si>
  <si>
    <t>CHRISTIAN DANIEL FRANCO CANTE</t>
  </si>
  <si>
    <t>EMMA PAOLA HERRERA Y HERRERA</t>
  </si>
  <si>
    <t>KAREN VANESSA QUIÑONEZ FUNES</t>
  </si>
  <si>
    <t>JESSICA ALEJANDRA JOSEFINA MONZON PALACIOS</t>
  </si>
  <si>
    <t>DAVID EMANUEL CONCOBA GONZALEZ</t>
  </si>
  <si>
    <t>ELMER ESTUARDO  RAMIREZ ALONZO</t>
  </si>
  <si>
    <t>DIAS PAGADOS 01 AL 30 DE NOVIEMBRE DEL 2025</t>
  </si>
  <si>
    <t>AXEL AMISAEL  MUCU TIUL</t>
  </si>
  <si>
    <t>DENILSON DARIO  ARGUETA CUPUL</t>
  </si>
  <si>
    <t>JACQUELINE JOHANNA SANTIZO SANCHEZ</t>
  </si>
  <si>
    <t>DAYANA ALEJANDRA RUIZ PACAY</t>
  </si>
  <si>
    <t>ADNER ANDRES BUESO ZICAN</t>
  </si>
  <si>
    <t>ISIDRO ADENULFO BAUTISTA MAZARIEGOS</t>
  </si>
  <si>
    <t>EDGAR RENE CHABLE CAMAL</t>
  </si>
  <si>
    <t>MEFI GAMALIEL GUTIERREZ SINTUJ</t>
  </si>
  <si>
    <t>NELSIN SECILIO RODRIGUEZ ESCOBAR</t>
  </si>
  <si>
    <t>DORCAS MARLENY CONTRERAS CALDERON</t>
  </si>
  <si>
    <t>YORDAN JAVIER MENDOZA MIJANGOS</t>
  </si>
  <si>
    <t>WILLIAM BALMORIS HERNANDEZ CIFUENTES</t>
  </si>
  <si>
    <t>WILLFREDO RAMIRO CHUB COY</t>
  </si>
  <si>
    <t>THELMA JULIA DE JESUS OCHAETA HERNANDEZ CARRASCOSA</t>
  </si>
  <si>
    <t>MARVIN YOVANI PEREZ LOPEZ</t>
  </si>
  <si>
    <t>ADA ALICIA HERNANDEZ MEJIA</t>
  </si>
  <si>
    <t>GABRIELA ESTRELLA ESCOBAR GARCIA</t>
  </si>
  <si>
    <t>JAZMIN AZUCENA AREVALO CHINCHILLA</t>
  </si>
  <si>
    <t>EMILIO ERNESTO CHAYAX OCHOA</t>
  </si>
  <si>
    <t>MEYVIS MAURICIO CAAL CU</t>
  </si>
  <si>
    <t>ELIAN GUDIEL HERNANDEZ MADRID</t>
  </si>
  <si>
    <t>FRANKLIN MATEO SINTU</t>
  </si>
  <si>
    <t>KEVIN ALEJANDRO OLIVARES</t>
  </si>
  <si>
    <t>DANY ESTUARDO VALENZUELA RAMIREZ</t>
  </si>
  <si>
    <t>AURELIA LORENA PEREZ TEC</t>
  </si>
  <si>
    <t>AGUSTO LOPEZ GARCIA</t>
  </si>
  <si>
    <t>ADRIAN EDILBERTO XO CHE</t>
  </si>
  <si>
    <t>ADRIANA GUADALUPE DE LOS ANGELES ROMERO ARAGON</t>
  </si>
  <si>
    <t>JORGE ALBERTO SOZA REYES</t>
  </si>
  <si>
    <t>WALTER LEONEL COHUOJ CAHUICHE</t>
  </si>
  <si>
    <t>CLAUDIO SATURNINO LOPEZ DEL CID</t>
  </si>
  <si>
    <t>DARWIN DARINEL ALFARO ESQUIVEL</t>
  </si>
  <si>
    <t>DARWIN HUMBERTO SALAZAR DE LOS SANTOS</t>
  </si>
  <si>
    <t>HECTOR ROLANDO AVILA CASTILLO</t>
  </si>
  <si>
    <t>JOSE AMILCAR LOPEZ VALIENTE</t>
  </si>
  <si>
    <t>GABRIEL SILVESTRE MARTIN</t>
  </si>
  <si>
    <t>FRANCISCO JAVIER POP COC</t>
  </si>
  <si>
    <t>NOE JEREMIAS MORALES MUÑOZ</t>
  </si>
  <si>
    <t>WILDER ARMANDO COC PAN</t>
  </si>
  <si>
    <t>RUDY MIGDAEL POP BARILLAS</t>
  </si>
  <si>
    <t>ELVIS DAVID TIUL LIMA</t>
  </si>
  <si>
    <t>ANTONI VALDEMAR PEREZ LOPEZ</t>
  </si>
  <si>
    <t>PEDRO SEBASTIAN ICAL COY</t>
  </si>
  <si>
    <t>ERNESTO ARNULFO ICAL CAAL</t>
  </si>
  <si>
    <t>GERSON ENRIQUE MONROY CORDON</t>
  </si>
  <si>
    <t>EDY ELI JIMENEZ LIMA</t>
  </si>
  <si>
    <t>BYRON ESTUARDO MARIN FIGUEROA</t>
  </si>
  <si>
    <t>JAMES ANDERSSON MARTINEZ VIOLANTE</t>
  </si>
  <si>
    <t>YULISSA FABIOLA CAAL FLORIAN</t>
  </si>
  <si>
    <t>EVERILDO BUTZ XOL</t>
  </si>
  <si>
    <t>JORGE MARIO NAJERA GONZALEZ</t>
  </si>
  <si>
    <t>JULIO ENRRIQUE DAVILA ARCHILA</t>
  </si>
  <si>
    <t>WALDEMAR SAQUIL XI</t>
  </si>
  <si>
    <t>MARIO ANTONIO CHON CUZ</t>
  </si>
  <si>
    <t>MAYNOR ARIEL BATRES LOPEZ</t>
  </si>
  <si>
    <t>JUAN DANIEL SALGUERO BERGANZA</t>
  </si>
  <si>
    <t>CARLOS YOVANI PINEDA</t>
  </si>
  <si>
    <t>ESTEFANY YASMIN SOTO GARCIA</t>
  </si>
  <si>
    <t>CRISALIDA SORAYDA MENDEZ CHI</t>
  </si>
  <si>
    <t>DARWUIN OSEAS MOLINA MOLINA</t>
  </si>
  <si>
    <t>EDUARDO AGUILAR SALGUERO</t>
  </si>
  <si>
    <t>WILLIAN ALFREDO GENIS LOPEZ</t>
  </si>
  <si>
    <t>YAHAIRA YAMILETT CAMBRANES VANEGAS</t>
  </si>
  <si>
    <t>BLANCA IRIS RODAS CORNELIO</t>
  </si>
  <si>
    <t>ESBI YOBANI CHOCOJ CACAO</t>
  </si>
  <si>
    <t>RAUL ORTIZ CHACON</t>
  </si>
  <si>
    <t>JOSE MANUEL CORTEZ GENIS</t>
  </si>
  <si>
    <t>JUSTINO MEDA ESQUITE</t>
  </si>
  <si>
    <t>ERBERTO ARAELI DE LEON RECINOS</t>
  </si>
  <si>
    <t>DONIS NEPTALI CASTRO GARCIA</t>
  </si>
  <si>
    <t>CARLOS HUMBERTO YAT CHIQUIN</t>
  </si>
  <si>
    <t>OSCAR MERARI SERMEÑO CETINO</t>
  </si>
  <si>
    <t>CESAR AUGUSTO LOPEZ Y LOPEZ</t>
  </si>
  <si>
    <t>RONALD PERALTA HIDALGO</t>
  </si>
  <si>
    <t>ABNER OQUELI RODRIGUEZ GONZALEZ</t>
  </si>
  <si>
    <t>HECTOR AGUSTIN ASIG CHUB</t>
  </si>
  <si>
    <t>HEBER BENJAMIN MENDEZ SOPINO</t>
  </si>
  <si>
    <t>LUIS CARLOS DE LA CRUZ MENENDEZ</t>
  </si>
  <si>
    <t>EDGAR DE JESUS LARA SAGASTUME</t>
  </si>
  <si>
    <t>ANGEL RICARDO DUARTE LINARES</t>
  </si>
  <si>
    <t>WILSON WILFREDO TOT XOL</t>
  </si>
  <si>
    <t>JUAN CARLOS SALDIVAR MARROQUIN</t>
  </si>
  <si>
    <t>JHONATHAN JOSUE GONZALEZ OLIVARES</t>
  </si>
  <si>
    <t>ISIDRO ROEL ARAGON PEREZ</t>
  </si>
  <si>
    <t>MARCOS WALDEMAR ZACAL BITZIL</t>
  </si>
  <si>
    <t>FERMIN ORLANDO TENI XOL</t>
  </si>
  <si>
    <t>BALTAZAR INTERIANO AVALOS</t>
  </si>
  <si>
    <t>LEONARDO TIUL CHE</t>
  </si>
  <si>
    <t>ISAIAS MERCEDES GARCIA CUNIL</t>
  </si>
  <si>
    <t>BENEDICTO ENRIQUE ICH CHOC</t>
  </si>
  <si>
    <t>SELVIN ISRAEL CHI TOT</t>
  </si>
  <si>
    <t>JOSE ADONIAS MUCU CAAL</t>
  </si>
  <si>
    <t>SERGIO FRANCISCO POP CUCUL</t>
  </si>
  <si>
    <t>LESTER GEOVANI CAAL ICH</t>
  </si>
  <si>
    <t>JHONATAN EZEQUIEL ORDOÑEZ LEONARDO</t>
  </si>
  <si>
    <t>ARMANDO JUVENTINO GUERRA PAAU</t>
  </si>
  <si>
    <t>LESTER ISAI CORDON TRUJILLO</t>
  </si>
  <si>
    <t>JUAN RODOLFO CUZ COC</t>
  </si>
  <si>
    <t>FELIX LAJ JALAL</t>
  </si>
  <si>
    <t>BAYRON AMILCAR CUCUL CHE</t>
  </si>
  <si>
    <t>MARIO BO POP</t>
  </si>
  <si>
    <t>RONALD JAMILTON POP CAN</t>
  </si>
  <si>
    <t>ELISEO BO TIUL</t>
  </si>
  <si>
    <t>KAREN MARIA ELIZABETH ALDANA ALDANA</t>
  </si>
  <si>
    <t>SANTOS ALBERTO PAAU GARCIA</t>
  </si>
  <si>
    <t>LEONARDO ALEXANDER DONIS QUINTEROS</t>
  </si>
  <si>
    <t>HAMILTON RODOLFO RAMOS CUCA</t>
  </si>
  <si>
    <t>ANGEL ESTUARDO CABNAL GUITZ</t>
  </si>
  <si>
    <t>WILMER ADELSO CHE PAN</t>
  </si>
  <si>
    <t>GILDER ROSENDO PAN CAAL</t>
  </si>
  <si>
    <t>FREDY ALEXANDER GONZALES GALICIA</t>
  </si>
  <si>
    <t>EDIN AVIDAN ROLDAN ROSALES</t>
  </si>
  <si>
    <t>NERY RONALDO GONZALES ESQUIVEL</t>
  </si>
  <si>
    <t>SAMUEL ABDIAS GAMALIEL SOLORZANO CAAL</t>
  </si>
  <si>
    <t>WILSON ELIAS GONZALEZ VARGAS</t>
  </si>
  <si>
    <t>MELSAR ALEXANDER CARDONA ALONZO</t>
  </si>
  <si>
    <t>RODOLFO IGNACIO XO COC</t>
  </si>
  <si>
    <t>MARVIN JOSUE DE LA CRUZ MEJIA</t>
  </si>
  <si>
    <t>FERNANDO LUCAS CABNAL TEC</t>
  </si>
  <si>
    <t>MAYNOR MENDEZ LOPEZ</t>
  </si>
  <si>
    <t>CESAR LEONEL CHOC MARTINEZ</t>
  </si>
  <si>
    <t>RONALD ANDERSSON CANO CANO</t>
  </si>
  <si>
    <t>RONALDO BLADIMIR MARTINEZ GUTIERREZ</t>
  </si>
  <si>
    <t>ABRAHAM ISAI CHAYAX XIQUEN</t>
  </si>
  <si>
    <t>JAIMEN RAUL GARCIA RAMIREZ</t>
  </si>
  <si>
    <t>OFELINA DEL CARMEN NOEMI PEREZ AGUSTIN</t>
  </si>
  <si>
    <t>SILAS AUGUSTO CORTEZ MORALES</t>
  </si>
  <si>
    <t>JOEL CAAL TZALAM</t>
  </si>
  <si>
    <t>CESAR ALEJANDRO SORIA RODRIGUEZ</t>
  </si>
  <si>
    <t>MYNOR GEOVANI GOMEZ</t>
  </si>
  <si>
    <t>EMERSON DANIEL MAY RUANO</t>
  </si>
  <si>
    <t>ERWIN RODELVI MENENDEZ MORALES</t>
  </si>
  <si>
    <t>EVELYN SUHEIDY MACHORRO QUINTEROS</t>
  </si>
  <si>
    <t>HAMILTON MELCHISEDEC LOPEZ SALAZAR</t>
  </si>
  <si>
    <t>HARLEY ARATH FERNANDO TESUCUN BAÑOS</t>
  </si>
  <si>
    <t>JORGE PABLO HERMAN GOMEZ</t>
  </si>
  <si>
    <t>RAUL MUCU CHE</t>
  </si>
  <si>
    <t>DANIEL FERNANDO GUILLEN RUIZ</t>
  </si>
  <si>
    <t>MARIA FERNANDA GONZALEZ ROQUE</t>
  </si>
  <si>
    <t>DEILY ARALI LOPEZ VILLATORO</t>
  </si>
  <si>
    <t>WALFRE BENJAMIN VASQUEZ CASTRO</t>
  </si>
  <si>
    <t>MARIANO ICAL QUIB</t>
  </si>
  <si>
    <t>YESLIN MARLENI QUINTANILLA PEÑA</t>
  </si>
  <si>
    <t>ROBERTO EFRAIN YAXCAL COC</t>
  </si>
  <si>
    <t>FREDY EFRAIN XOL ALVARADO</t>
  </si>
  <si>
    <t>WILLIAM MIZAEL SUCHITE PEREZ</t>
  </si>
  <si>
    <t>ORALIA DE JESUS SINCUIR MENDEZ</t>
  </si>
  <si>
    <t>JAIRO ELIEL ARIAS GABRIEL</t>
  </si>
  <si>
    <t>ELDER ANASTACIO PAAU PEREZ</t>
  </si>
  <si>
    <t>SULMI YANETH MARTINEZ MORENO</t>
  </si>
  <si>
    <t>WALTER MIGUEL MORALES RAMIREZ</t>
  </si>
  <si>
    <t>ANNER EUGENIO SABALETA GUTIERREZ</t>
  </si>
  <si>
    <t>JUAN RAYMUNDO MAZARIEGOS CAL</t>
  </si>
  <si>
    <t>MOISES EDILBERTO ALAS HERNANDEZ</t>
  </si>
  <si>
    <t>JONNATAN OLIVERIO MATEO MORALES</t>
  </si>
  <si>
    <t>OMAR ADOLFO AVELAR CALDERON</t>
  </si>
  <si>
    <t>ALEXANDER NEPTALI BAIL LOPEZ</t>
  </si>
  <si>
    <t>ERWIN ARTURO COC BAA</t>
  </si>
  <si>
    <t>WALDEMAR HERNANDEZ HERNANDEZ</t>
  </si>
  <si>
    <t>PORFIRIO ARMANDO DE JESUS AGUIRRE ESTEBAN</t>
  </si>
  <si>
    <t>JORGE MARIO  RAMIREZ PEREZ</t>
  </si>
  <si>
    <t>DAVID SALAZAR MATEO</t>
  </si>
  <si>
    <t>ALEXI ESTUARDO PEREZ LOPEZ</t>
  </si>
  <si>
    <t>JULIO CHOC ACTE</t>
  </si>
  <si>
    <t>LUIS ALBERTO CAN XOL</t>
  </si>
  <si>
    <t>JOEL RAMIREZ VASQUEZ</t>
  </si>
  <si>
    <t>EDVIN ADOLFO VASQUEZ PEREZ</t>
  </si>
  <si>
    <t>RONALDO ALDAIR ORTIZ OCHAETA</t>
  </si>
  <si>
    <t>OSCAR MISAEL ICAL CAAL</t>
  </si>
  <si>
    <t>ANDERSON YAIR CUX CHO</t>
  </si>
  <si>
    <t>JOSE SANTOS CHOC CUCUL</t>
  </si>
  <si>
    <t>MARVIN OSWALDO JOSE MUCU CHUB</t>
  </si>
  <si>
    <t>FRANCISCO CANTORAL RAMOS</t>
  </si>
  <si>
    <t>LUIS ADOLFO RAMOS RODRIGUEZ</t>
  </si>
  <si>
    <t>AMILCAR RODRIGUEZ CHACON</t>
  </si>
  <si>
    <t>ANDREA ELIZABETH HERNANDEZ JUAREZ</t>
  </si>
  <si>
    <t>EDWIN GEOVANY ARIAS PAREDES</t>
  </si>
  <si>
    <t>SERGIO LUIS CABRERA VELIZ</t>
  </si>
  <si>
    <t>JUAN AROLDO LOPEZ INTERIANO</t>
  </si>
  <si>
    <t>WILDER ALEXANDER CARIAS PEREZ</t>
  </si>
  <si>
    <t>ERVIN SALVADOR PEREZ PU</t>
  </si>
  <si>
    <t>WILSON NEPTALI CHI CORTEZ</t>
  </si>
  <si>
    <t>ANGEL GEOVANY CANEK CONTRERAS</t>
  </si>
  <si>
    <t>MAURO TOMAS ALDANA HERNANDEZ</t>
  </si>
  <si>
    <t>SERGIO RENE BURGOS VITZIL</t>
  </si>
  <si>
    <t>VILYN JOSE LOPEZ DIAZ</t>
  </si>
  <si>
    <t>EMERSON DENYLSON DIAZ LORENZO</t>
  </si>
  <si>
    <t>DOUGLAS RODIMIRO JIMENEZ GOMEZ</t>
  </si>
  <si>
    <t>WILSON ISAU CU GUERRA</t>
  </si>
  <si>
    <t>DULCE MARIA DE LEON REYES</t>
  </si>
  <si>
    <t>NATHALI VALERIA DE NAZARE SOTO PALACIOS</t>
  </si>
  <si>
    <t>JORGE SOLIS XINGO</t>
  </si>
  <si>
    <t>JOSE ANTONIO CHUC TAY</t>
  </si>
  <si>
    <t>RUBEN ENRIQUE SUMOZA MENDOZA</t>
  </si>
  <si>
    <t>MANUEL GUARCAS CALEL</t>
  </si>
  <si>
    <t>EDGAR BARTOLO BATZIN NAVICHOC</t>
  </si>
  <si>
    <t>HENRY REGINO MENDEZ CHAVAJAY</t>
  </si>
  <si>
    <t>DIEGO MARTIN RAMIREZ IXBALAN</t>
  </si>
  <si>
    <t>FRANCISCO SICAY ICAJ</t>
  </si>
  <si>
    <t>BERNABE LOPEZ SAJVIN</t>
  </si>
  <si>
    <t>DERIK ESTUARDO CALEL CRUZ</t>
  </si>
  <si>
    <t>MARIO CESAR TALE COCHE</t>
  </si>
  <si>
    <t>CORNELIO MARCO ANTONIO PERECHU TZEP</t>
  </si>
  <si>
    <t>SANTOS MAURICIO VICENTE MENDOZA</t>
  </si>
  <si>
    <t>JOSE MANUEL VASQUEZ UPUN</t>
  </si>
  <si>
    <t>EMILIO ALFONSO CHOX CAN</t>
  </si>
  <si>
    <t>JOSE RAMIRO VASQUEZ PEREZ</t>
  </si>
  <si>
    <t>JOB'  KOTZ'IJ ELIGIA MORALES  QUINO</t>
  </si>
  <si>
    <t>JOSUE ROLANDO  ARTIGA BORRAYO</t>
  </si>
  <si>
    <t>JULIETA  XOQUIC ALONZO HOM</t>
  </si>
  <si>
    <t xml:space="preserve">DIAS PAGADOS DEL 12 DE NOVIEMBRE AL 30 DE NOVIEMBRE </t>
  </si>
  <si>
    <t>VICENTE FRANCISCO OMAR PEREZ COX</t>
  </si>
  <si>
    <t>SOFIA FERNANDA TORRES PINEDA</t>
  </si>
  <si>
    <t>DIEGO JOSE PORTILLO ZUÑIGA</t>
  </si>
  <si>
    <t>LESLIE JAZMIN MORALES LOPEZ</t>
  </si>
  <si>
    <t>ANTONIO ORTIZ ALONZO</t>
  </si>
  <si>
    <t>BAYRON WILFREDO SOSA VARGAS</t>
  </si>
  <si>
    <t>CARLOS RANDOLFO RIVERA GARCIA</t>
  </si>
  <si>
    <t>CRUZ ALDANA BARRIENTOS</t>
  </si>
  <si>
    <t>EDWIN DANIEL PAREDES</t>
  </si>
  <si>
    <t>EMILIO ISMAEL GABRIEL RAMOS</t>
  </si>
  <si>
    <t>FREDY DANILO HERRERA RAMIREZ</t>
  </si>
  <si>
    <t>HECTOR FERNANDO RODRIGUEZ ROQUE</t>
  </si>
  <si>
    <t>HENRY DONALDO PERDOMO MARROQUIN</t>
  </si>
  <si>
    <t>HUGO LEONEL SOSA</t>
  </si>
  <si>
    <t>HUGO MONTECINOS ORTIZ</t>
  </si>
  <si>
    <t>JOSE ALBERTO CASTAÑEDA LEMUS</t>
  </si>
  <si>
    <t>JUAN MANUEL CRUZ REYES</t>
  </si>
  <si>
    <t>LAZARO ADOLFO RODRIGUEZ ROQUE</t>
  </si>
  <si>
    <t>LUIS ARMANDO GARCIA MORALES</t>
  </si>
  <si>
    <t>MERCEDES SUCHITE LOPEZ</t>
  </si>
  <si>
    <t>SELVIN IGINIO CABRERA BARRIENTOS</t>
  </si>
  <si>
    <t>YEISON ROLANDO SOSA BARRIENTOS</t>
  </si>
  <si>
    <t>HENRY DANILO RODRIGUEZ ROQUE</t>
  </si>
  <si>
    <t>CESAR RICARDO HERNANDEZ JACINTO</t>
  </si>
  <si>
    <t>GERONIMO CRUZ ORTIZ</t>
  </si>
  <si>
    <t>SANTIAGO LOPEZ PEREZ</t>
  </si>
  <si>
    <t>LUSBY OTONIEL GALDAMEZ GENIS</t>
  </si>
  <si>
    <t>CARLOS HUMBERTO FAJARDO SITUN</t>
  </si>
  <si>
    <t>CIRILO SUCHITE RAMIREZ</t>
  </si>
  <si>
    <t>LUIS ALBERTO CORDON PERDOMO</t>
  </si>
  <si>
    <t>CORNELIO VASQUEZ Y VASQUEZ</t>
  </si>
  <si>
    <t>HOSMAN GONZALO SOSA ALDANA</t>
  </si>
  <si>
    <t>WILMER DANIEL ARCHILA REYES</t>
  </si>
  <si>
    <t>GEFERSON DANILO HERNANDEZ REYES</t>
  </si>
  <si>
    <t>LESTER ADONAI CALDERON SUCHITE</t>
  </si>
  <si>
    <t>JONATHAN ESTUARDO ALDANA APARICIO</t>
  </si>
  <si>
    <t>ANDERSON JOSE MARROQUIN GODINEZ</t>
  </si>
  <si>
    <t>MARVIN DANILO ACEITUNO MARTINEZ</t>
  </si>
  <si>
    <t>JUAN CARLOS MONTOYA TRIGUEROS</t>
  </si>
  <si>
    <t>RIGOBERTO ARISTONDO RUIZ</t>
  </si>
  <si>
    <t>MARIO LEONIDAS MARROQUIN</t>
  </si>
  <si>
    <t>RUDY GUDIEL AGUSTIN</t>
  </si>
  <si>
    <t>ELMER ORLANDO MANSILLA ORELLANA</t>
  </si>
  <si>
    <t>BRAILIN UDIEL CHACÓN RUANO</t>
  </si>
  <si>
    <t>DELMY IDALIA SOTO VILLEDA</t>
  </si>
  <si>
    <t>GERSON ARIEL ARRIOLA GALLARDO</t>
  </si>
  <si>
    <t>ALAND OMAR TOBAR MEJIA</t>
  </si>
  <si>
    <t>CARLOS ALFREDO ALDANA LEIVA</t>
  </si>
  <si>
    <t>EDUARDO ELIAS LOPEZ ORTIZ</t>
  </si>
  <si>
    <t>OSCAR RAUL HERNANDEZ RAMOS</t>
  </si>
  <si>
    <t>JOSE MANUEL ALEGRIA VASQUEZ</t>
  </si>
  <si>
    <t>NORBIN ISAAC RAMIREZ CORDON</t>
  </si>
  <si>
    <t>ISRAEL HUMBERTO TRIGUEROS RAMIREZ</t>
  </si>
  <si>
    <t>JOEL HUMBERTO MORALES JAVIER</t>
  </si>
  <si>
    <t>OSMAN SAMUEL JAVIER LANDAVERRY</t>
  </si>
  <si>
    <t>JOSUE ERNESTO MATA MORALES</t>
  </si>
  <si>
    <t>NERY EMMANUEL ROJAS ROMERO</t>
  </si>
  <si>
    <t>WALTER RUANO HERNANDEZ</t>
  </si>
  <si>
    <t>ERICK FRANCISCO ESCOBAR PEREZ</t>
  </si>
  <si>
    <t>ERLIN ORLANDO SOSA GUTIERREZ</t>
  </si>
  <si>
    <t>JOSE RODOLFO DUARTE TRIGUEROS</t>
  </si>
  <si>
    <t>TEOFILO CORTEZ MENDEZ</t>
  </si>
  <si>
    <t>TIMOTEO GARCIA GREGORIO</t>
  </si>
  <si>
    <t>NANCY BEATRIZ SOSA NAJERA</t>
  </si>
  <si>
    <t>KEVIN ALEXANDER GARCIA LOPEZ</t>
  </si>
  <si>
    <t>CARLOS ANDRES  PACHECO VASQUEZ</t>
  </si>
  <si>
    <t>JUAN CARLOS  LOPEZ GONZALEZ</t>
  </si>
  <si>
    <t>JAZMIN NOEMI  GARCIA MOREIRA</t>
  </si>
  <si>
    <t>ALVARO NOE SUCHITE GARCIA</t>
  </si>
  <si>
    <t>HECTOR ROMILIO BARRIENTOS BAUTISTA</t>
  </si>
  <si>
    <t>DALMA MARIELA PAN POP</t>
  </si>
  <si>
    <t>OSCAR ALBERTO POP ASIG</t>
  </si>
  <si>
    <t>OTTO RUFINO POP QUIB</t>
  </si>
  <si>
    <t>BLANCA ELIZABETH CHUB SAQUI</t>
  </si>
  <si>
    <t>FREDY ALEXANDER PANA SUB</t>
  </si>
  <si>
    <t>MARIO ANTONIO TEC TEC</t>
  </si>
  <si>
    <t>ELIAS MANUEL COY CAN</t>
  </si>
  <si>
    <t>ERICK EFRAIN PAN MACZ</t>
  </si>
  <si>
    <t>ROSA TEC TEC</t>
  </si>
  <si>
    <t>JUAN CARLOS CAAL CAAL</t>
  </si>
  <si>
    <t>MAURO RODOLFO PAN COC</t>
  </si>
  <si>
    <t>SONIA BEATRIZ POP MO</t>
  </si>
  <si>
    <t>HERMELINDO PUTUL CHOJ</t>
  </si>
  <si>
    <t>IRMA CAROLINA CHOC ACTE</t>
  </si>
  <si>
    <t>HERLINDA CHOC POP DE CHOC</t>
  </si>
  <si>
    <t>IGNACIO BEB TEC</t>
  </si>
  <si>
    <t>AMALIA POP MAQUIM</t>
  </si>
  <si>
    <t>RAMIRO POP CHOC</t>
  </si>
  <si>
    <t>JOSE DOMINGO TUT TUT</t>
  </si>
  <si>
    <t>MARIA CARMELA TEC XOL DE DE CHUB</t>
  </si>
  <si>
    <t>MANUEL   POP QUIB</t>
  </si>
  <si>
    <t xml:space="preserve">DIAS PAGADOS DEL 05 DE SEPTIEMBRE AL 30 DE NOVIEMBRE </t>
  </si>
  <si>
    <t>NIDIA CARINA  ORELLANA ESPINO</t>
  </si>
  <si>
    <t xml:space="preserve">DIAS PAGADOS DEL 05 DE NOVIEMBRE AL 30 DE NOVIEMBRE </t>
  </si>
  <si>
    <t>MANUEL DE JESUS BAEZA</t>
  </si>
  <si>
    <t xml:space="preserve">DIAS PAGADOS DEL 01 DE OCTUBRE AL 30 DE NOVIEMBRE </t>
  </si>
  <si>
    <t>JOSE JUAN  BAEZA XICAY</t>
  </si>
  <si>
    <t>ABNER JULIAN  MATEO CERMEÑO</t>
  </si>
  <si>
    <t>EMELY JOSE  RODRIGUEZ REYES</t>
  </si>
  <si>
    <t>LUIS FERNANDO  AGUIRRE ALVARADO</t>
  </si>
  <si>
    <t>SAULO RENE  LOPEZ CALDERON</t>
  </si>
  <si>
    <t>NELSON JONATHAN  RAMIREZ SURIAN</t>
  </si>
  <si>
    <t>ROBERTO   ALONZO CARRILLO</t>
  </si>
  <si>
    <t>RENE   SALAZAR MARROQUIN</t>
  </si>
  <si>
    <t>MANUEL   CHOJ CAAL</t>
  </si>
  <si>
    <t>NERY ALBERTO  CANAHUI GONZALEZ</t>
  </si>
  <si>
    <t>JULIO FRANCISCO  PENADOS PINELO</t>
  </si>
  <si>
    <t>EMERSON AZAEL  HIDALGO PEREZ</t>
  </si>
  <si>
    <t>GERSON OTTONIEL  SAGUIL OSORIO</t>
  </si>
  <si>
    <t>YEISON ALEXANDER  MALDONADO GUERRA</t>
  </si>
  <si>
    <t>SANTOS JARETH  GARCIA CANO</t>
  </si>
  <si>
    <t>ELIAS   ICAL CHUB</t>
  </si>
  <si>
    <t>HENRY ALEXANDER  MORO BURGOS</t>
  </si>
  <si>
    <t>ERICK EDUARDO  PEREZ CORNELIO</t>
  </si>
  <si>
    <t>KEVIN ESAU  CALATE GONZALEZ</t>
  </si>
  <si>
    <t>JHONNATAN LIGORRIA CARMENATE</t>
  </si>
  <si>
    <t>KLIVER DANIEL LOPEZ VASQUEZ</t>
  </si>
  <si>
    <t>JOSE ANGEL POP CASTRO</t>
  </si>
  <si>
    <t>WALTER LEONEL CENTENO MOLINA</t>
  </si>
  <si>
    <t>DIAS PAGADOS DEL 05 SEPTIEMBRE AL 30 DE NOVIEMBRE DEL 2025</t>
  </si>
  <si>
    <t>WILIAM CHACON BUEZO</t>
  </si>
  <si>
    <t>MARCO ANTONIO CUCUL XOL</t>
  </si>
  <si>
    <t>WALTER ESTUARDO PAZOS ALDANA</t>
  </si>
  <si>
    <t>ANA MARIELA  PAYES GUTIERREZ</t>
  </si>
  <si>
    <t>DERICK ROEL  CHI QUIXCHAN</t>
  </si>
  <si>
    <t>RIGOBERTO BALTAZAR  CAAL JUN</t>
  </si>
  <si>
    <t>DANIEL   CAC MAY</t>
  </si>
  <si>
    <t>VICENTE   CUZ ICAL</t>
  </si>
  <si>
    <t>HERVIN WINSTONG POP CHOC</t>
  </si>
  <si>
    <t>CARLOS EDUARDO  RUEDA ESCOBAR</t>
  </si>
  <si>
    <t>JUSTO RUFINO  BARRIOS LOPEZ</t>
  </si>
  <si>
    <t>DIAS PAGADOS DEL 01 SEPTIEMBRE AL 30 DE NOVIEMBRE DEL 2025</t>
  </si>
  <si>
    <t xml:space="preserve">NOMBRE Y APELLIDOS </t>
  </si>
  <si>
    <t>DIRECCIÓN DE RECURSOS HUMANOS
DIRECTOR: LICENCIADO JOEL FRANCISCO FIGUEROA ALDANA
RESPONSABLE DE ACTUALIZACIÓN DE INFORMACIÓN: LICENCIADA ALBA IMELDA ESTRADA QUEVEDO
MES REPORTADO: NOVIEMBRE 2025
(ARTÍCULO 10, NUMERAL 4, LEY DE ACCESO A LA INFORMACIÓN PÚBLICA)</t>
  </si>
  <si>
    <t>DIRECCIÓN DE RECURSOS HUMANOS
DIRECTOR: LICENCIADO JOEL FRANCISCO FIGUEROA ALDANA
RESPONSABLE DE ACTUALIZACIÓN DE INFORMACIÓN: LICENCIADA ALBA IMELDA ESTRADA QUEVEDO
MES REPORTADO: NOVIEMBRE
(ARTÍCULO 10, NUMERAL 4, LEY DE ACCESO A LA INFORMACIÓN PÚBLICA)</t>
  </si>
  <si>
    <t>DIRECCIÓN DE RECURSOS HUMANOS
DIRECTOR: LICENCIADO JOEL FRANCISCO FIGUEROA ALDANA
RESPONSABLE DE ACTUALIZACIÓN DE INFORMACIÓN: ETSON JOSUÉ LOPEZ HERRERA
MES REPORTADO: NOVIEMBRE 2025
(ARTÍCULO 10, NUMERAL 4, LEY DE ACCESO A LA INFORMACIÓN PÚBLICA)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</si>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</sst>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  <numFmt numFmtId="169" formatCode="&quot;Q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2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2D69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1">
    <xf numFmtId="0" fontId="0" fillId="0" borderId="0" xfId="0"/>
    <xf numFmtId="49" fontId="4" fillId="0" borderId="0" xfId="2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 wrapText="1"/>
    </xf>
    <xf numFmtId="44" fontId="1" fillId="0" borderId="0" xfId="2" applyNumberFormat="1" applyAlignment="1">
      <alignment horizontal="center" vertical="center" wrapText="1"/>
    </xf>
    <xf numFmtId="0" fontId="1" fillId="0" borderId="0" xfId="2"/>
    <xf numFmtId="0" fontId="9" fillId="0" borderId="10" xfId="2" applyFont="1" applyBorder="1" applyAlignment="1">
      <alignment horizontal="center" vertical="center" wrapText="1"/>
    </xf>
    <xf numFmtId="164" fontId="9" fillId="0" borderId="10" xfId="3" applyFont="1" applyFill="1" applyBorder="1" applyAlignment="1">
      <alignment horizontal="center" vertical="center"/>
    </xf>
    <xf numFmtId="164" fontId="9" fillId="0" borderId="10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/>
    </xf>
    <xf numFmtId="0" fontId="1" fillId="0" borderId="0" xfId="2" applyAlignment="1">
      <alignment horizontal="center" vertical="center" wrapText="1"/>
    </xf>
    <xf numFmtId="166" fontId="1" fillId="0" borderId="0" xfId="2" applyNumberFormat="1" applyAlignment="1">
      <alignment horizontal="center" vertical="center"/>
    </xf>
    <xf numFmtId="164" fontId="9" fillId="0" borderId="0" xfId="3" applyFont="1" applyFill="1" applyAlignment="1">
      <alignment horizontal="center" vertical="center"/>
    </xf>
    <xf numFmtId="164" fontId="8" fillId="0" borderId="0" xfId="3" applyFont="1" applyFill="1" applyAlignment="1">
      <alignment horizontal="center" vertical="center"/>
    </xf>
    <xf numFmtId="164" fontId="9" fillId="0" borderId="14" xfId="3" applyFont="1" applyFill="1" applyBorder="1" applyAlignment="1">
      <alignment horizontal="center" vertical="center" wrapText="1"/>
    </xf>
    <xf numFmtId="0" fontId="1" fillId="0" borderId="0" xfId="2" applyAlignment="1">
      <alignment wrapText="1"/>
    </xf>
    <xf numFmtId="164" fontId="1" fillId="0" borderId="0" xfId="2" applyNumberFormat="1"/>
    <xf numFmtId="44" fontId="1" fillId="0" borderId="0" xfId="2" applyNumberFormat="1" applyAlignment="1">
      <alignment wrapText="1"/>
    </xf>
    <xf numFmtId="164" fontId="1" fillId="0" borderId="0" xfId="3" applyFont="1"/>
    <xf numFmtId="164" fontId="9" fillId="0" borderId="0" xfId="2" applyNumberFormat="1" applyFont="1"/>
    <xf numFmtId="164" fontId="9" fillId="0" borderId="15" xfId="3" applyFont="1" applyFill="1" applyBorder="1" applyAlignment="1">
      <alignment horizontal="center" vertical="center"/>
    </xf>
    <xf numFmtId="164" fontId="8" fillId="0" borderId="16" xfId="3" applyFont="1" applyFill="1" applyBorder="1" applyAlignment="1">
      <alignment horizontal="center" vertical="center"/>
    </xf>
    <xf numFmtId="164" fontId="8" fillId="0" borderId="17" xfId="3" applyFont="1" applyFill="1" applyBorder="1" applyAlignment="1">
      <alignment horizontal="center" vertical="center" wrapText="1"/>
    </xf>
    <xf numFmtId="0" fontId="1" fillId="0" borderId="7" xfId="2" applyBorder="1" applyAlignment="1">
      <alignment vertical="center"/>
    </xf>
    <xf numFmtId="0" fontId="1" fillId="0" borderId="8" xfId="2" applyBorder="1" applyAlignment="1">
      <alignment horizontal="center" vertical="center"/>
    </xf>
    <xf numFmtId="164" fontId="1" fillId="0" borderId="9" xfId="2" applyNumberFormat="1" applyBorder="1" applyAlignment="1">
      <alignment vertical="center"/>
    </xf>
    <xf numFmtId="0" fontId="1" fillId="0" borderId="20" xfId="2" applyBorder="1" applyAlignment="1">
      <alignment vertical="center"/>
    </xf>
    <xf numFmtId="0" fontId="1" fillId="0" borderId="10" xfId="2" applyBorder="1" applyAlignment="1">
      <alignment horizontal="center" vertical="center"/>
    </xf>
    <xf numFmtId="164" fontId="1" fillId="0" borderId="11" xfId="2" applyNumberForma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2" xfId="2" applyFont="1" applyBorder="1" applyAlignment="1">
      <alignment horizontal="center" vertical="center"/>
    </xf>
    <xf numFmtId="164" fontId="3" fillId="0" borderId="13" xfId="2" applyNumberFormat="1" applyFont="1" applyBorder="1" applyAlignment="1">
      <alignment vertical="center"/>
    </xf>
    <xf numFmtId="4" fontId="1" fillId="0" borderId="0" xfId="2" applyNumberFormat="1"/>
    <xf numFmtId="3" fontId="3" fillId="0" borderId="22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44" fontId="1" fillId="0" borderId="0" xfId="1"/>
    <xf numFmtId="44" fontId="9" fillId="0" borderId="0" xfId="1" applyFont="1"/>
    <xf numFmtId="44" fontId="1" fillId="0" borderId="0" xfId="2" applyNumberFormat="1"/>
    <xf numFmtId="164" fontId="9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64" fontId="9" fillId="0" borderId="10" xfId="3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9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164" fontId="9" fillId="0" borderId="0" xfId="3" applyFont="1" applyFill="1"/>
    <xf numFmtId="4" fontId="1" fillId="0" borderId="0" xfId="0" applyNumberFormat="1" applyFont="1"/>
    <xf numFmtId="44" fontId="0" fillId="0" borderId="0" xfId="0" applyNumberFormat="1"/>
    <xf numFmtId="0" fontId="1" fillId="0" borderId="0" xfId="0" applyFont="1"/>
    <xf numFmtId="4" fontId="9" fillId="0" borderId="0" xfId="0" applyNumberFormat="1" applyFont="1"/>
    <xf numFmtId="0" fontId="9" fillId="0" borderId="0" xfId="0" applyFont="1"/>
    <xf numFmtId="49" fontId="4" fillId="0" borderId="0" xfId="4" applyNumberFormat="1" applyFont="1" applyAlignment="1">
      <alignment horizontal="center" vertical="center"/>
    </xf>
    <xf numFmtId="0" fontId="1" fillId="0" borderId="0" xfId="4" applyAlignment="1">
      <alignment horizontal="center" vertical="center"/>
    </xf>
    <xf numFmtId="49" fontId="4" fillId="0" borderId="0" xfId="4" applyNumberFormat="1" applyFont="1" applyAlignment="1">
      <alignment horizontal="left" vertical="center"/>
    </xf>
    <xf numFmtId="0" fontId="3" fillId="3" borderId="4" xfId="5" applyFont="1" applyFill="1" applyBorder="1" applyAlignment="1">
      <alignment horizontal="center" vertical="center" wrapText="1"/>
    </xf>
    <xf numFmtId="0" fontId="3" fillId="3" borderId="5" xfId="5" applyFont="1" applyFill="1" applyBorder="1" applyAlignment="1">
      <alignment horizontal="center" vertical="center" wrapText="1"/>
    </xf>
    <xf numFmtId="49" fontId="3" fillId="3" borderId="5" xfId="5" applyNumberFormat="1" applyFont="1" applyFill="1" applyBorder="1" applyAlignment="1">
      <alignment horizontal="center" vertical="center" wrapText="1"/>
    </xf>
    <xf numFmtId="49" fontId="3" fillId="3" borderId="6" xfId="5" applyNumberFormat="1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164" fontId="12" fillId="0" borderId="10" xfId="6" applyFont="1" applyFill="1" applyBorder="1" applyAlignment="1">
      <alignment horizontal="center" vertical="center"/>
    </xf>
    <xf numFmtId="0" fontId="1" fillId="0" borderId="0" xfId="5" applyAlignment="1">
      <alignment horizontal="center" vertical="center"/>
    </xf>
    <xf numFmtId="166" fontId="12" fillId="0" borderId="10" xfId="6" applyNumberFormat="1" applyFont="1" applyFill="1" applyBorder="1" applyAlignment="1">
      <alignment horizontal="center" vertical="center" wrapText="1"/>
    </xf>
    <xf numFmtId="166" fontId="12" fillId="0" borderId="10" xfId="6" applyNumberFormat="1" applyFont="1" applyFill="1" applyBorder="1" applyAlignment="1">
      <alignment horizontal="center" vertical="center"/>
    </xf>
    <xf numFmtId="0" fontId="13" fillId="0" borderId="0" xfId="8"/>
    <xf numFmtId="0" fontId="13" fillId="0" borderId="0" xfId="8" applyAlignment="1">
      <alignment horizontal="center"/>
    </xf>
    <xf numFmtId="0" fontId="14" fillId="5" borderId="10" xfId="8" applyFont="1" applyFill="1" applyBorder="1" applyAlignment="1">
      <alignment horizontal="center" vertical="center" wrapText="1"/>
    </xf>
    <xf numFmtId="0" fontId="15" fillId="0" borderId="0" xfId="8" applyFont="1"/>
    <xf numFmtId="0" fontId="13" fillId="0" borderId="0" xfId="9" applyAlignment="1">
      <alignment horizontal="center" vertical="center" wrapText="1"/>
    </xf>
    <xf numFmtId="0" fontId="16" fillId="0" borderId="0" xfId="9" applyFont="1" applyAlignment="1">
      <alignment horizontal="center" vertical="center" wrapText="1"/>
    </xf>
    <xf numFmtId="167" fontId="13" fillId="0" borderId="0" xfId="9" applyNumberFormat="1" applyAlignment="1">
      <alignment horizontal="center" vertical="center"/>
    </xf>
    <xf numFmtId="49" fontId="13" fillId="0" borderId="0" xfId="9" applyNumberFormat="1" applyAlignment="1">
      <alignment horizontal="center" vertical="center" wrapText="1"/>
    </xf>
    <xf numFmtId="0" fontId="4" fillId="0" borderId="0" xfId="5" applyFont="1" applyAlignment="1">
      <alignment vertical="center"/>
    </xf>
    <xf numFmtId="49" fontId="12" fillId="0" borderId="10" xfId="5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66" fontId="12" fillId="0" borderId="10" xfId="5" applyNumberFormat="1" applyFont="1" applyBorder="1" applyAlignment="1">
      <alignment horizontal="center" vertical="center" wrapText="1"/>
    </xf>
    <xf numFmtId="166" fontId="12" fillId="6" borderId="10" xfId="5" applyNumberFormat="1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6" fontId="12" fillId="0" borderId="0" xfId="5" applyNumberFormat="1" applyFont="1" applyAlignment="1">
      <alignment horizontal="center" vertical="center" wrapText="1"/>
    </xf>
    <xf numFmtId="166" fontId="12" fillId="6" borderId="0" xfId="5" applyNumberFormat="1" applyFont="1" applyFill="1" applyAlignment="1">
      <alignment horizontal="center" vertical="center" wrapText="1"/>
    </xf>
    <xf numFmtId="14" fontId="12" fillId="4" borderId="0" xfId="5" applyNumberFormat="1" applyFont="1" applyFill="1" applyAlignment="1">
      <alignment horizontal="center" vertical="center" wrapText="1"/>
    </xf>
    <xf numFmtId="4" fontId="4" fillId="0" borderId="0" xfId="11" applyNumberFormat="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1" fillId="0" borderId="0" xfId="11" applyAlignment="1">
      <alignment horizontal="center" vertical="center"/>
    </xf>
    <xf numFmtId="0" fontId="4" fillId="0" borderId="0" xfId="11" applyFont="1" applyAlignment="1">
      <alignment horizontal="left" vertical="center"/>
    </xf>
    <xf numFmtId="0" fontId="4" fillId="0" borderId="0" xfId="11" applyFont="1" applyAlignment="1">
      <alignment vertical="center"/>
    </xf>
    <xf numFmtId="49" fontId="4" fillId="0" borderId="0" xfId="11" applyNumberFormat="1" applyFont="1" applyAlignment="1">
      <alignment horizontal="center" vertical="center"/>
    </xf>
    <xf numFmtId="49" fontId="4" fillId="0" borderId="0" xfId="11" applyNumberFormat="1" applyFont="1" applyAlignment="1">
      <alignment vertical="center"/>
    </xf>
    <xf numFmtId="0" fontId="3" fillId="3" borderId="10" xfId="11" applyFont="1" applyFill="1" applyBorder="1" applyAlignment="1">
      <alignment horizontal="center" vertical="center"/>
    </xf>
    <xf numFmtId="0" fontId="3" fillId="3" borderId="10" xfId="11" applyFont="1" applyFill="1" applyBorder="1" applyAlignment="1">
      <alignment horizontal="center" vertical="center" wrapText="1"/>
    </xf>
    <xf numFmtId="49" fontId="3" fillId="3" borderId="10" xfId="11" applyNumberFormat="1" applyFont="1" applyFill="1" applyBorder="1" applyAlignment="1">
      <alignment horizontal="center" vertical="center" wrapText="1"/>
    </xf>
    <xf numFmtId="49" fontId="9" fillId="0" borderId="10" xfId="2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66" fontId="9" fillId="0" borderId="10" xfId="2" applyNumberFormat="1" applyFont="1" applyBorder="1" applyAlignment="1">
      <alignment horizontal="center" vertical="center"/>
    </xf>
    <xf numFmtId="166" fontId="9" fillId="0" borderId="10" xfId="2" applyNumberFormat="1" applyFont="1" applyBorder="1" applyAlignment="1">
      <alignment horizontal="center" vertical="center" wrapText="1"/>
    </xf>
    <xf numFmtId="49" fontId="12" fillId="0" borderId="10" xfId="4" applyNumberFormat="1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 wrapText="1"/>
    </xf>
    <xf numFmtId="0" fontId="12" fillId="0" borderId="10" xfId="7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6" fontId="12" fillId="0" borderId="10" xfId="4" applyNumberFormat="1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166" fontId="12" fillId="0" borderId="10" xfId="4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0" fillId="0" borderId="0" xfId="0" applyNumberFormat="1"/>
    <xf numFmtId="0" fontId="2" fillId="0" borderId="0" xfId="0" applyFont="1"/>
    <xf numFmtId="164" fontId="0" fillId="0" borderId="0" xfId="3" applyFont="1" applyFill="1" applyBorder="1"/>
    <xf numFmtId="0" fontId="1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3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12" fillId="0" borderId="10" xfId="11" applyFont="1" applyBorder="1" applyAlignment="1">
      <alignment horizontal="center" vertical="center" wrapText="1"/>
    </xf>
    <xf numFmtId="49" fontId="12" fillId="0" borderId="10" xfId="11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44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 wrapText="1"/>
    </xf>
    <xf numFmtId="49" fontId="5" fillId="0" borderId="0" xfId="4" applyNumberFormat="1" applyFont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0" xfId="11" applyFont="1" applyAlignment="1">
      <alignment horizontal="center" vertical="center" wrapText="1"/>
    </xf>
    <xf numFmtId="0" fontId="5" fillId="0" borderId="0" xfId="1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3" fillId="3" borderId="27" xfId="5" applyFont="1" applyFill="1" applyBorder="1" applyAlignment="1">
      <alignment horizontal="center" vertical="center" wrapText="1"/>
    </xf>
    <xf numFmtId="0" fontId="1" fillId="0" borderId="10" xfId="5" applyBorder="1" applyAlignment="1">
      <alignment horizontal="center" vertical="center"/>
    </xf>
    <xf numFmtId="0" fontId="3" fillId="3" borderId="10" xfId="5" applyFont="1" applyFill="1" applyBorder="1" applyAlignment="1">
      <alignment horizontal="center" vertical="center" wrapText="1"/>
    </xf>
    <xf numFmtId="0" fontId="12" fillId="0" borderId="28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49" fontId="3" fillId="3" borderId="10" xfId="2" applyNumberFormat="1" applyFont="1" applyFill="1" applyBorder="1" applyAlignment="1">
      <alignment horizontal="center" vertical="center" wrapText="1"/>
    </xf>
    <xf numFmtId="44" fontId="3" fillId="3" borderId="10" xfId="2" applyNumberFormat="1" applyFont="1" applyFill="1" applyBorder="1" applyAlignment="1">
      <alignment horizontal="center" vertical="center" wrapText="1"/>
    </xf>
    <xf numFmtId="165" fontId="9" fillId="0" borderId="10" xfId="2" applyNumberFormat="1" applyFont="1" applyBorder="1" applyAlignment="1">
      <alignment horizontal="center" vertical="center"/>
    </xf>
    <xf numFmtId="0" fontId="12" fillId="0" borderId="10" xfId="9" applyFont="1" applyBorder="1" applyAlignment="1">
      <alignment horizontal="center" vertical="center" wrapText="1"/>
    </xf>
    <xf numFmtId="167" fontId="12" fillId="0" borderId="10" xfId="9" applyNumberFormat="1" applyFont="1" applyBorder="1" applyAlignment="1">
      <alignment horizontal="center" vertical="center"/>
    </xf>
    <xf numFmtId="49" fontId="12" fillId="0" borderId="10" xfId="9" applyNumberFormat="1" applyFont="1" applyBorder="1" applyAlignment="1">
      <alignment horizontal="center" vertical="center" wrapText="1"/>
    </xf>
    <xf numFmtId="49" fontId="21" fillId="0" borderId="10" xfId="9" applyNumberFormat="1" applyFont="1" applyBorder="1" applyAlignment="1">
      <alignment horizontal="center" vertical="center" wrapText="1"/>
    </xf>
    <xf numFmtId="164" fontId="12" fillId="0" borderId="10" xfId="10" applyFont="1" applyFill="1" applyBorder="1" applyAlignment="1">
      <alignment horizontal="center" vertical="center" wrapText="1"/>
    </xf>
    <xf numFmtId="167" fontId="12" fillId="0" borderId="10" xfId="9" applyNumberFormat="1" applyFont="1" applyBorder="1" applyAlignment="1">
      <alignment horizontal="center" vertical="center" wrapText="1"/>
    </xf>
    <xf numFmtId="0" fontId="12" fillId="0" borderId="10" xfId="9" applyFont="1" applyBorder="1" applyAlignment="1">
      <alignment horizontal="center" vertical="center"/>
    </xf>
    <xf numFmtId="0" fontId="19" fillId="0" borderId="10" xfId="9" applyFont="1" applyBorder="1" applyAlignment="1">
      <alignment horizontal="center" vertical="center" wrapText="1"/>
    </xf>
    <xf numFmtId="167" fontId="19" fillId="0" borderId="10" xfId="9" applyNumberFormat="1" applyFont="1" applyBorder="1" applyAlignment="1">
      <alignment horizontal="center" vertical="center"/>
    </xf>
    <xf numFmtId="49" fontId="19" fillId="0" borderId="10" xfId="9" applyNumberFormat="1" applyFont="1" applyBorder="1" applyAlignment="1">
      <alignment horizontal="center" vertical="center" wrapText="1"/>
    </xf>
    <xf numFmtId="0" fontId="12" fillId="0" borderId="10" xfId="11" applyFont="1" applyBorder="1" applyAlignment="1">
      <alignment horizontal="center" vertical="center"/>
    </xf>
    <xf numFmtId="164" fontId="12" fillId="0" borderId="10" xfId="12" applyFont="1" applyFill="1" applyBorder="1" applyAlignment="1">
      <alignment horizontal="center" vertical="center"/>
    </xf>
    <xf numFmtId="3" fontId="12" fillId="0" borderId="10" xfId="12" applyNumberFormat="1" applyFont="1" applyFill="1" applyBorder="1" applyAlignment="1">
      <alignment horizontal="center" vertical="center" wrapText="1"/>
    </xf>
    <xf numFmtId="164" fontId="12" fillId="0" borderId="10" xfId="11" applyNumberFormat="1" applyFont="1" applyBorder="1" applyAlignment="1">
      <alignment horizontal="center" vertical="center"/>
    </xf>
    <xf numFmtId="164" fontId="12" fillId="0" borderId="10" xfId="11" applyNumberFormat="1" applyFont="1" applyBorder="1" applyAlignment="1">
      <alignment horizontal="center" vertical="center" wrapText="1"/>
    </xf>
    <xf numFmtId="164" fontId="20" fillId="0" borderId="10" xfId="1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9" fontId="8" fillId="3" borderId="27" xfId="0" applyNumberFormat="1" applyFont="1" applyFill="1" applyBorder="1" applyAlignment="1">
      <alignment horizontal="center" vertical="center" wrapText="1"/>
    </xf>
    <xf numFmtId="164" fontId="9" fillId="0" borderId="28" xfId="3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164" fontId="9" fillId="0" borderId="28" xfId="3" applyFont="1" applyFill="1" applyBorder="1" applyAlignment="1">
      <alignment horizontal="center" vertical="center" wrapText="1"/>
    </xf>
    <xf numFmtId="0" fontId="0" fillId="0" borderId="10" xfId="0" applyBorder="1"/>
    <xf numFmtId="49" fontId="8" fillId="3" borderId="10" xfId="0" applyNumberFormat="1" applyFont="1" applyFill="1" applyBorder="1" applyAlignment="1">
      <alignment horizontal="center" vertical="center" wrapText="1"/>
    </xf>
    <xf numFmtId="0" fontId="13" fillId="0" borderId="10" xfId="8" applyBorder="1"/>
    <xf numFmtId="3" fontId="13" fillId="0" borderId="10" xfId="8" applyNumberFormat="1" applyBorder="1"/>
    <xf numFmtId="4" fontId="13" fillId="0" borderId="10" xfId="8" applyNumberFormat="1" applyBorder="1"/>
    <xf numFmtId="0" fontId="1" fillId="0" borderId="10" xfId="11" applyBorder="1" applyAlignment="1">
      <alignment horizontal="center" vertical="center"/>
    </xf>
    <xf numFmtId="14" fontId="12" fillId="4" borderId="28" xfId="5" applyNumberFormat="1" applyFont="1" applyFill="1" applyBorder="1" applyAlignment="1">
      <alignment horizontal="center" vertical="center" wrapText="1"/>
    </xf>
    <xf numFmtId="0" fontId="3" fillId="3" borderId="29" xfId="5" applyFont="1" applyFill="1" applyBorder="1" applyAlignment="1">
      <alignment horizontal="center" vertical="center"/>
    </xf>
    <xf numFmtId="0" fontId="3" fillId="3" borderId="30" xfId="5" applyFont="1" applyFill="1" applyBorder="1" applyAlignment="1">
      <alignment horizontal="center" vertical="center" wrapText="1"/>
    </xf>
    <xf numFmtId="49" fontId="3" fillId="3" borderId="30" xfId="5" applyNumberFormat="1" applyFont="1" applyFill="1" applyBorder="1" applyAlignment="1">
      <alignment horizontal="center" vertical="center" wrapText="1"/>
    </xf>
    <xf numFmtId="49" fontId="3" fillId="3" borderId="31" xfId="5" applyNumberFormat="1" applyFont="1" applyFill="1" applyBorder="1" applyAlignment="1">
      <alignment horizontal="center" vertical="center" wrapText="1"/>
    </xf>
    <xf numFmtId="49" fontId="3" fillId="3" borderId="14" xfId="5" applyNumberFormat="1" applyFont="1" applyFill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11" applyFont="1" applyBorder="1" applyAlignment="1">
      <alignment horizontal="center" vertical="center"/>
    </xf>
    <xf numFmtId="8" fontId="9" fillId="0" borderId="10" xfId="2" applyNumberFormat="1" applyFont="1" applyBorder="1" applyAlignment="1">
      <alignment horizontal="center" vertical="center" wrapText="1"/>
    </xf>
    <xf numFmtId="8" fontId="19" fillId="0" borderId="10" xfId="11" applyNumberFormat="1" applyFont="1" applyBorder="1" applyAlignment="1">
      <alignment horizontal="center" vertical="center"/>
    </xf>
    <xf numFmtId="169" fontId="19" fillId="0" borderId="10" xfId="11" applyNumberFormat="1" applyFont="1" applyBorder="1" applyAlignment="1">
      <alignment horizontal="center" vertical="center"/>
    </xf>
    <xf numFmtId="8" fontId="13" fillId="0" borderId="10" xfId="8" applyNumberFormat="1" applyBorder="1" applyAlignment="1">
      <alignment horizontal="center" vertical="center"/>
    </xf>
    <xf numFmtId="8" fontId="19" fillId="0" borderId="10" xfId="5" applyNumberFormat="1" applyFont="1" applyBorder="1" applyAlignment="1">
      <alignment horizontal="center" vertical="center"/>
    </xf>
  </cellXfs>
  <cellStyles count="13">
    <cellStyle name="Moneda" xfId="1" builtinId="4"/>
    <cellStyle name="Moneda 2 2" xfId="6" xr:uid="{9956FED2-2EF3-4433-857D-AF5D60795A9E}"/>
    <cellStyle name="Moneda 3 2 2 2" xfId="3" xr:uid="{281392C9-75C4-458F-8637-1469AEAFDDC6}"/>
    <cellStyle name="Moneda 4" xfId="12" xr:uid="{926FBA8D-A0EB-4567-A489-78C626926D96}"/>
    <cellStyle name="Moneda 5" xfId="10" xr:uid="{A2A8A24A-BE92-4DC7-B4C1-4E08AF1554B9}"/>
    <cellStyle name="Normal" xfId="0" builtinId="0"/>
    <cellStyle name="Normal 2 2 2 2" xfId="5" xr:uid="{1ADAD43B-F46D-4AE9-96DD-9C5520C86BF6}"/>
    <cellStyle name="Normal 2 2 2 3" xfId="7" xr:uid="{DCDB1A33-D1B3-46F6-9A49-1A6E8FBABA3F}"/>
    <cellStyle name="Normal 2 3" xfId="9" xr:uid="{CF00999D-375C-40A7-BA4C-5156865083F9}"/>
    <cellStyle name="Normal 2 4 2" xfId="2" xr:uid="{13202C12-D6E1-4616-9118-22263AD086E8}"/>
    <cellStyle name="Normal 4 2" xfId="4" xr:uid="{819DF319-D41D-45C0-9EFF-88B2910C9E21}"/>
    <cellStyle name="Normal 5" xfId="8" xr:uid="{6F8FFB64-AE90-4756-9B77-9AFF859551EB}"/>
    <cellStyle name="Normal 6" xfId="11" xr:uid="{1C1AC2B5-601B-455E-9FF1-49AF498FC004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45857" cy="0"/>
    <xdr:pic>
      <xdr:nvPicPr>
        <xdr:cNvPr id="2" name="Imagen 1">
          <a:extLst>
            <a:ext uri="{FF2B5EF4-FFF2-40B4-BE49-F238E27FC236}">
              <a16:creationId xmlns:a16="http://schemas.microsoft.com/office/drawing/2014/main" id="{72E34AFF-9878-49EC-9236-A440EB5F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0458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321468</xdr:colOff>
      <xdr:row>0</xdr:row>
      <xdr:rowOff>71436</xdr:rowOff>
    </xdr:from>
    <xdr:ext cx="5834976" cy="1732786"/>
    <xdr:pic>
      <xdr:nvPicPr>
        <xdr:cNvPr id="3" name="Imagen 2">
          <a:extLst>
            <a:ext uri="{FF2B5EF4-FFF2-40B4-BE49-F238E27FC236}">
              <a16:creationId xmlns:a16="http://schemas.microsoft.com/office/drawing/2014/main" id="{6F463298-0957-4C47-9F5E-6E70A410B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02468" y="71436"/>
          <a:ext cx="5834976" cy="17327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5834063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85914CAF-05EF-462F-879E-1050C1C7D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4063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3</xdr:col>
      <xdr:colOff>1138798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E4B97-26B6-428E-985B-09FD6EE43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1822" cy="173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5ABAC-B479-49A4-AE21-1D4DF734E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149DE-DFD8-4F34-9DA5-4B08C1914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031F-FCA3-4C1C-AEB6-78D4C4100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07A58-D12F-45F5-BB4B-F9C660F19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1E5FB-1DE1-412F-ADD7-37A65F360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2397-CF46-4600-BF06-FBE351147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6EBB6-2EBD-4A27-8517-EF29A937C3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F9EE7-1DAD-4F51-8CC6-F36CF9315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0DF26-A07D-4BF2-86E7-2FDA7ED18C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17099-85A7-40E9-BF62-E50E17BEB4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7E40A-170A-4B4B-9AA1-6C057AF30E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A4780-121A-4CC5-97CD-524101829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07321-ACBB-402C-8353-22BA039BBA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42F59-C4F1-4627-A762-8CADE01110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20487-E1B8-40B1-A1AE-19B5B8A5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19E0-7DE3-4F87-AFCE-02B1FE684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8521C-5E8F-42A8-9F33-13B5B90CF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15444-5688-45F3-963F-F1FD0C453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FD81A-D83E-4BA7-9A39-49523CA54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2F57-2E4F-4816-8BA9-D36925410F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40A97-4CC8-4E5A-957A-2A44E2C09D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0D768-74C0-4946-AD6E-C710C295D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C6A84-D1E2-415D-9F63-A1939666F9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FCB28-6925-4664-88A7-51997AB96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F1FDE-6BB4-4A19-A521-B487DED388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921AB-3635-43DB-8FB7-13860EB8C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8D1C2-1138-43CC-B852-72B75D595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BACB2-294A-4582-857C-C552EB45F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435E1-5D66-4CBF-8DBB-3C6402086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395E4-F7F0-4C0E-957A-D8E614D7B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F141F-CB21-4BB6-9E16-606E32390D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87E25-3877-42A8-9A95-BAF25B5A8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5FB2D-448D-4886-B714-4FE10E65E2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F3110-1FB2-4E12-B3E1-6CEBE186B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F51BA-9D9D-492A-B5C9-AEDA277D8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02A4C-43A9-4C25-BDFA-67EC30B3D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6E074-920C-49C4-9F2A-AD2F47EA8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808FD-0C29-4764-87C5-216E07C73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02A92-A737-487E-83B8-99311ED651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782C2-5D1C-477B-986F-50BF80D3F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B402E-7518-4703-B29E-15562696B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E0228-FE1C-4FA8-83BF-815F1B835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E8643-1E9A-4A74-904F-9D5EF4681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175F5-D198-4AB5-9A34-9C756FD59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492AD-0E93-469D-9A8B-1BFFF0E82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3B0FB-69E0-4A34-8744-440E0B0A9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19BE4-8D8E-4422-A24E-26F92C807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9C2B0-A022-4886-AA01-3118B75CA9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F8DED-3B9A-439B-B009-DF1124C3F2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DF28E-79D1-4BDC-A17D-BD5CE0C0ED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11AEE-7AD2-4B53-93AA-C79EDD285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AD536-CF6C-4E66-A533-378C2EB32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22BE8-2542-43F4-8C2E-2037273258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88B0A-93AB-4254-B783-E05B66896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83993-79AF-4E6D-AFC2-E5C9DBDFAC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9B77C-2669-4F56-AD44-33C10C16E2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765B-5250-42A6-863B-6C4ED5105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3B22B-0210-4797-ACF2-7F1E626D26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0CED4-8B4C-4D53-8903-1E887E0B7F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B11A-CDD6-47AA-BBD1-1C89926FF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D0137-299F-47CA-A9C7-D4FB82913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A7E24-61A0-4997-B568-99E1F6AF2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E3773-C6C9-4CED-A65F-31DE9E137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A9C63-EB84-4CC6-88E0-3D7FC9844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7C190-3508-4982-84EB-5BFD17748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4EE6B-E437-4003-A913-3F06C5690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D1224-167F-4EE8-AA5A-B33DF20F9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BAC07-AE49-404C-B2DA-AEEB1B1761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F68FB-5058-410F-AEDE-48AFB58CDF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B9BF3-DA5C-4344-9979-EBB653EFF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59014-DB53-4011-BFE0-3F1578561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A8FFD-1204-4558-AE0C-BA5DEE29E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AB7FE-3BDA-4952-8548-584E9F27D7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9264D-EDDC-4504-9526-CC3F6A29D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DC98F-B158-42DC-B980-91C8F092D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89F0-114A-498D-81C1-8F58D4EF9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A194-B080-41B2-A82B-D380723B2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A6071-26A0-4F7B-A521-005681DF3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AA988-E08C-486F-8EE9-8D3317155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FF97A-2615-4FE9-9A85-06D1BCA59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80EAE-9539-4B82-B823-D703CD431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31132-9E71-4849-B164-EFB286204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D0D8-F4FF-4128-A249-7DEAC7B85F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D46BC-64E1-460F-B6E7-638320589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EAEFD-0252-43E2-9BAD-107E5E2E0A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C9449-3FDF-4DC1-9C52-0294BAB6A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76AFB-8439-4B69-A0B8-7378B93B76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3EE45-15C3-4631-94C4-266759A5F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F1E89-6308-4C82-BCA3-D231E8BD0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BC867-DA5B-4910-B578-DB7AA5F0D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0846F-BE06-4CD8-AE6F-D1FE98552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365BA-DF46-4459-AA9B-7613A8ADA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5AD-EBF8-4AA6-862D-96D14D30C8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C6991-CC71-4306-8279-35F5FE268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DDEA6-6B30-4088-B100-76A27F175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67950-4AD5-4105-9EDC-C35AE1197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E32F3-DEDD-4221-97B2-72F2ADB45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A569-57E0-4967-A515-7CCB27FAD5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A495A-E930-4ACD-ABD8-99D7A378D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91938-F67C-430D-BC3A-9177FE9AEB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90C66-9AEC-4B81-8CBD-B9A043ABA9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63B15-D39D-4878-A77E-81F4C4D82B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354B4-1DAA-47D2-8431-07D69CCA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2E5C0-F50D-4899-AF32-805F58FD7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025870-AB1B-48C8-B279-25B1E418E4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D228-4F45-4169-B808-6028CE2F9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08A2C-6C6E-481D-91EC-3A540E6FB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8FA69-2E02-48CA-933E-A61B12526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8C949-188C-47FC-9B0E-86D6C818B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B84BE-4E40-4B0F-9B0A-CF3EF05B04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EBD73-246E-41D9-A417-665A37476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EABF3-49E3-47AA-BFFB-A6BDD64D4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7DCA4-EE1D-4745-9BDE-0DADE47AE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A9626-E11F-4BFC-A63A-5F71F97CA8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4DF16-E747-4E3B-AC88-00B659DB9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60542-20E9-4B78-8A99-F9A26449F5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740CD-5492-49A1-A22C-EB3BD76C2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9C388-7B77-4181-B4C1-3D22BDE0B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E599-F9C4-4E33-B50F-7C661F68DF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977D1-4E51-48DF-BFA1-B44AD639F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A2612-ACE9-468C-9B70-D978391CA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DE37A-5488-4AF7-B24E-7CDEEB319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8D123-6282-4843-8F78-475D68D851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A31D4-7674-4A4C-A3F9-FF72646892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130E0-18CF-472B-B5FC-F028455C90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7603F-580A-4CB2-8C1B-4E001DB257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0D203-AE6F-4579-913C-F2C9D9F8CF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554FE-4774-4EA7-A4BC-A238700956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B4E27-99DA-4E8C-AB81-71B73AF91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34B5B-0C64-48CA-8660-8D39013DA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90381-A6DB-4032-BA1C-7315DD8155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5DD92-1C3C-45A1-B3CB-A424CEF72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C1ED9-4777-46C7-8E96-E9B8A80F6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628C7-56FA-4B83-91DD-5B7B4088FE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750F5-C265-4648-B9B0-1C2E41901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4DA5B-030B-42FE-B31F-192C8086D6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29D02-E965-4AD8-98C6-04571C42D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2FFD3-E2BF-412A-9168-8F778C835A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40F17-D489-4541-933B-D883F0CD1B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D5356-0AF3-42C3-97A7-3AF7778B7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B711-41C0-4362-9E13-23CC1DA87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7D53A-76FE-41F9-9597-B41D00A41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FE477-0B14-4F91-A178-83DF02661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ED4A9-98F3-440C-B500-6A09E41BE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085A9-9594-4478-B8A9-C2093BE34B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B7EC3-7ADE-4D1C-B080-29B63C8172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035E4-D458-4797-BE4B-9A347BE23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7C3D1-4A3C-49AA-947D-071AC54F1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8C8D0-9698-49DE-8682-ED36A9BE1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F2C47-2F7F-4CDA-896A-298F61447C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69D27-4322-4FE6-8347-B1675F678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47CD-5823-45C4-8D63-CC829855C0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071D0-F92D-4DAB-8C96-F397B6D221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B9017-FBBB-4498-B50C-5A0551E7D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564B-A830-41B7-A472-A83B756C1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691DB-2C37-4E4D-B116-E998C6F48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35C58-4994-4AAB-A18B-57F559B35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2019F-0D19-453D-BE0F-6BA7EAEA0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46259-B22D-4BE5-816D-0C34EEA09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CEF0-67E4-4253-8EB7-640AA3F7C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C7DF4-3F4C-4F47-975F-6646AEEDF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A3125-40CB-4A97-A26A-4AE1EF3982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B250-CAB1-4161-8011-B8AE20D03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629C0-32D1-48C4-A69F-1ECAE1C5C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93A3B-D3E6-48C5-A1A3-EDB5AD8A4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7D125-C5F2-490F-BE7E-789CADA2C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59C69-A986-4E6E-AF07-A14E60A40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CC606-A3EF-4724-BB1E-37B4F90BE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26B3-3EC1-4AF4-A1F5-AABAC82CD4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942C2-94F2-476F-ABA5-03841F1DA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049A9-B3AF-477D-A52C-B8313B2D4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8B006-A801-4EE0-B778-386BE1DE5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2DDA5-D5F4-4817-8482-7C98FE38FD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F3AB9-5769-4FD2-A00B-64E58AD85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A1394-1772-4595-87B3-22FC03BC85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6876B-1D9A-4FD4-BCAE-3C3D682FF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F5540-A4B7-4A4C-9253-4CEA11AD9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A6C1B-8812-4275-B61A-76878532C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0E53E-83F8-4C8C-9A33-BB49BF444A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6353A-F9BC-4B0F-BE05-97EBFC5E82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D91D2-30B4-4208-AED7-04CFDBE94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6306-EE91-4F37-B22C-187DFEE50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5C8D3-5757-458A-BE00-C3DFE4CE23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A2E36-7CE3-46FB-88D0-1FEC6E2042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8B9BC-F567-4C9E-A67C-18CA7AC3F2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26867-E0D0-492B-BE61-E41BE436DB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88DE7-E2C5-474E-8910-1158600789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25698-D762-478C-A8C1-2C54DEB89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900BD-3059-4654-8329-E6F38CA3F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646B-84D0-4FA2-9530-8A8F6CF44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65EB8-281D-440A-9DF4-22D73582A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19018-3AF2-46F6-9014-0D9E06613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AC494-EE4C-41A6-AD1C-D0631FF6FB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18F7-93A2-4B18-A198-0368C4E595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08A3D-B32A-4B3C-B3C8-B7AC2CB13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2FF58-3582-4FD7-8BE5-2EF295543C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A0512-D7BC-416E-BC59-92B233F9C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E100F-538E-44C2-A5FF-5242CAE3F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C728-61AE-4106-8ABB-158DE38FDC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D4BFB-2A03-4D9E-8D98-E84D129D8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9010-9DA9-48D3-9A6A-BEB937AA5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31447-1440-4BD2-8E9B-69A0B86FFF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F12B8-DE5C-4CF3-8F3B-2263BB69D4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A0DE8-D32C-4BFC-9F26-767716B30D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52AA1-3916-4901-88D2-FF82D77FC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0E98F-5195-48F5-A751-763DB2C0D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18C59-BF81-4766-AB36-07719BD3D6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64D99-EA32-4A70-B84E-9AE499F80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4B1BF-E0F2-4C2F-B8B8-A095C7795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DF468-259E-474F-B258-B6F97761C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82A0-D4DE-4E14-BAAA-8188D61A61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7CAE4-853A-40E8-9FB4-BB2602F2E5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982DE-C19E-4D58-9403-5E897D4577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4C1E2-71B5-48C2-AB18-36A35ADDB4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64156-0D40-4024-A6C0-982D0F856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9BE28-7EA9-4AAD-B755-1D632162AF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B161B-BFF2-41DA-B6CE-98E3E4FB1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D9EE8-FBAE-4FC4-AB7A-C2A502EC4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F8B1A-7655-4B4D-8B4C-3A997A114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DE30E-72E8-4C56-B104-5B34DA29C1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AC8E6-D6AE-4715-97A9-48C47ABAE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B356C-4EC7-49F4-9784-3BEAC7433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4F640-3963-4F47-A970-9B6F917C1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42129-BC52-42D2-A343-C4115A911B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7FFC8-A3B5-4B68-A162-C02064D63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E7263-24E7-447F-A7A2-ECE4D0F40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AAE62-8D4A-41E3-A9EF-F93A4D0408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5175-0C7A-4FBA-A866-B7B88BC3C4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8132-E49C-494E-B481-59B2E01C24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ABDB1-2D1B-4E2A-97E4-DAE63CD11F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3092F-183E-47B7-B538-7CAA9D189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E50D1-7770-4899-9AD4-9A770EA23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D65DE-0913-4C2A-9650-32A498945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8D4FF-B1F4-4D59-9BD3-85BD6F641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B8225-0BCD-4C62-8026-8FFAF403F0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DFD1F-5797-439F-9F1D-3AB0FE177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9F225-ABF2-498D-A7E0-C6244EEF7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9CDE-ABA6-4C9A-83AC-9F33F46C8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4B3C7-5793-4DE5-93A1-C68A42646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C5980-1CD9-435D-808D-855C74566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BDBA6-CD6A-4832-84DB-40E9B4FC45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2DE13-564A-46BB-B9AE-6E89FDB1E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C266-CD76-4EE9-A8DF-312AD20D7F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2BBCC-C3B9-4C17-A046-2C2884558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3BE72-B2FE-43E8-B1A3-9022A0E67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1A78E-C89F-479B-AD04-49DEE24CA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C4959-3485-4FE6-AE81-806A070550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F0446-46CA-447F-A711-ED83DCAC2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9479-72AE-4743-BE87-3C7F128BC2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91460-F01B-4392-B63B-F07A7593A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CADFC-AB41-4C6F-8CF5-102889062C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C4FC-1DE8-4CC5-A9EB-7182BB15DD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AEF76-0C0F-4A99-BD5E-705C29A44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34B13-C6C9-4AA0-AE7B-A5EDCBFAF4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5866E-4693-40C3-8443-608267BE4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2518F-EAD4-489F-909B-83F7EC852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9A386-87FD-47D2-80D7-1522AB91B6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A1AC2-3519-4C45-A841-9CD676D6DA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AFA5E-427E-450F-80B8-D6CAF4845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ABA62-D675-4AFB-9EF9-8621A99B7D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1780E-6ADE-4F9F-8F7B-2796A867A4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66E2-44D1-4EAE-BE56-5C652E2CCC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4EE1-0784-4551-87B7-5584B8C02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50B05-1690-4D39-A2A9-C7925C4A1B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7A6B0-CE16-498A-B5D0-3869730A5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8CC9F-5623-4943-A51E-AB07EC6E7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FB448-6919-4BBF-B378-AE6391573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2B3FA-BCB8-46A4-BD44-B10165847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058E1-B225-48AD-88CD-55D514596E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8C07D-1C14-4BDD-B140-BA9E88FCF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5F3D0-004D-4BF4-AF99-D54A075CCC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768B0-A893-4D18-9D4C-77BC9AC45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A3160-FC89-46F1-86D1-396DABD8F6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9AEF7-B140-4066-AC46-65A84C8E3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B5E7A-4B7A-42C8-AF2F-8BE279FFC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4549D-6659-4FE5-A7FE-F3921B9461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EA259-69DD-4DBE-92AA-DCCEC83C7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65CDC-2031-48C9-AD37-6F5A153636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70487-3084-45F3-89E4-09A2163C9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F58EA-0BA7-4485-8BB2-960A74FDB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8D8F1-F36E-48CD-BF64-DBFFDCD79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EF9B4-BA5A-4FF8-BA3A-68DD560ACC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36A3B-234F-4D3B-B863-4BF683130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BC8A8-5DD4-4E37-9E3B-C26EB3B7C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F9A6E-28F3-4C0C-A4CD-1D4CA50C9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281F9-8F04-48E4-8B09-F71A9BD48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494DB-25D6-4083-BFB8-4762634C8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3ADEA-41E2-4202-A65E-0110BA725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AA7A2-9842-4669-9FCA-36DD0E430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4CBB3-789E-42C3-89B4-AC5430FAE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5A1EE-DF61-45E3-B218-6282A837BF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B358-EF3F-4B85-A0C6-51D44A256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5E9F7-D816-4D48-B615-1EAFF992F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E8E42-1330-4D0D-AA89-4FE6AE7EB3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4E09D-559C-41C1-9863-0523898A2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AC9E5-8F08-4ECE-9C47-0FC0459D5A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6AC44-1073-45AC-B4E8-96CFB5B2E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2283E-7ADA-4237-A082-2D5E2FC7F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C3DFA-4292-431A-8B7A-92C3DD810C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4BBC8-74A2-4CBF-92A7-A7201AE21A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7E315-BE20-448D-9E19-7D900513C4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B18E1-A2D6-431A-83D1-A56A694FA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D5071-BDDB-4449-A30F-0021ED82B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56C6-D670-4FD0-B094-80E08A8D2C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CC611-F000-4AA9-8629-1F0E0221B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7DB68-5D3D-4DAF-A7E1-D5AE78F99A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9F196-F7F6-4120-A46D-7B49F5BA6E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6D867-7F93-4720-8E34-202CBE100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921E1-C89A-40E5-AC43-222209ABE0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BFB46-ADB5-4A25-AAA4-4FBF8938F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5924-E032-4C93-8EDB-4F095A3A1D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D33C-64C6-4954-B9F8-CEE22ABB6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8FD72-FECA-4716-837C-B9BF8DCB9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AE64A-E612-41CF-AF93-56AE9C61D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BA87-9F91-414C-8227-AFD07F582F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7B990-4E27-47E0-B4B8-A3FD558BAD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D2EF9-2472-4B70-85A3-1FF95BA7DC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44BEA-B762-46A3-B0E6-32149DD101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CE73A-AA4B-49A3-A56B-B385358318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49C78-84EE-4084-A742-1D8A64441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5398-021B-4605-AA9D-BD06ADAAE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4954B-0242-4EAC-9862-CC5971CD7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3F94F-3417-49FA-BC3F-66CF7ADA89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7DC3F-9EE7-4A1B-B98B-A7E5E16B4C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B5913-D92E-4043-80FD-FEA89329A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766A2-6F36-482F-B4F1-18B5DB42B9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F287D-8459-47AE-8DA4-02F56B9639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22CD4-E7DA-46EE-90FD-8B85E2071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7388F-A103-4957-930F-A698FA584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5CEBF-3742-4440-BB60-67E80DE26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BD852-884B-47BA-83CE-F11D7EFAC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D390D-150B-4687-B119-3EB5FADECF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2B413-A06B-4400-9421-566C058A73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23B5B-C8DC-41D6-BF6D-541EAD205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B6DEF-FBC9-484C-94C8-5F4611CF7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4A30E-4855-4F39-8092-1B2E332E73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75023-2CFD-4F00-B5D9-A61F531804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B29E3-AFA1-48A4-BA30-3EDE6552F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D0C5-D701-493B-B0E6-96DC9DE82F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ACA81-A1A0-46F7-AAF1-1F59E21B1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31FA-6F4A-4FB0-832B-E5D4E0959B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65921-C3B4-4F8D-BB66-3714ACD42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40A-6651-4738-99A5-1A18D5C134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D1E-7910-4996-8D5D-EBE06CD34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626F-D990-4917-BE8F-9CD11E166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783C-B31C-4DFA-8FEA-8C0C4655EE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6F850-D29B-49EF-9F84-CFF3926CB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69BCF-2CDB-4228-990C-C9789D6D0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AD7AF-84AE-4F97-8E40-022033C52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4F7EF-E6FE-4FA7-A5BA-9C4C0E262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065FB1-5804-4F17-A92B-539D71E6D5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92678-E98D-4C49-A73C-5F786387F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5BE51-C15F-4846-B9F8-3ADBABE30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98BCD-08C5-4822-ACB0-A59F04269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0E96E-2048-45A1-A081-AC2BA082B5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1C6AD-D6D5-4628-A95E-150D4905F5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6B3D9-C6C4-4228-B847-614E15E4A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08583-98D3-477B-BA58-48FB54654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BB28A-F0C8-4764-A082-86E06BBBA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3E60F-4094-47B6-91A3-35C6C7BB9D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2A664-5E82-442B-B156-B8528C2A35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8920D-5135-4567-8B06-803EC22FE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7BAB6-1016-44F2-9956-6721A7FC8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8EF2-5C33-472F-9246-7E7A75ECCD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F8D98-CC5A-4E33-A6AA-913BC8AA89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BDA50-08E9-4B0A-8672-27A6E7762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5CF1C-E93A-4BC6-A0A1-AC235F856D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DE5A0-7C1F-4935-87A6-7D60DE41EB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7F79-351C-43D7-AB85-22AD1E6C2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8DB3D-0EC7-44E5-B641-1AC8C0FAD7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E692C-A1E5-4D26-9295-F4AA6E7FB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C2F9A-697D-4B81-94C6-9DA75F7FE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70E62-8A13-4220-8454-CB7CBFF10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F5531-148F-456E-9C0D-6265622B0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629C9-8ECC-4435-BDF3-2499591AB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0C76-A7FF-474D-B53E-DCC4BA44D2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8098-9594-4EF0-9F3F-86685A579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29AE-340C-4C94-B9FB-C1C09CD5F1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C5448-1427-4260-A2AD-A2CC99787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66674-AE56-4DB0-9CF0-D6E378087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BB2E-86E3-4FB9-BFD7-1546069A67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04424-241E-4E86-83A1-4FFB9862FD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73368-83B5-4A25-9350-7FD0F9608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5BE00-2A5B-48DA-9B67-937E5A9E1D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2D62D-A489-4350-BE92-0E493B54A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3C29D-ECC7-4AA0-826D-FB9393112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BD32A-DFC6-4770-880E-4D72320D4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241E2-1184-450E-916E-AD94EE6BC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5A5B0-BAF0-4DA1-841A-0C2D2A3416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CFA90-FA75-403E-AE08-4C493CD82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6F219-5410-4C9B-8570-541B3A91B6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9C3D8-AC21-4660-B21F-79DF729DB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A3014-0074-4F22-9DBA-B968C5E282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C88AD-2283-48B7-A7F2-12C2579AC4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AAC49-26A4-4CE7-8EFD-F90A77FBC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3EA57-8190-4728-A052-20308FB01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B3722-38C9-462D-ABC3-95F05BE4A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7E90F-D7BC-4EC5-93E5-172CD42ADD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F1AB3-9C97-4118-9F45-03A560B2A7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29D2-E373-456A-88DC-B8EC5E864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8F055-9D1C-4F66-A5AC-59D0504416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53F3F-C576-47E4-AC8B-39B3340D61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DB57-9810-4A57-B455-1AD109CF03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067B9-59C9-4086-B41C-957401B0D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3339C-090D-4F4E-8CDA-9A9B26CC5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B2DE0-91A4-48E1-AE0F-73B396296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6DC32-FB81-4B43-A81E-9BC2C941E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E823C-263D-4CA6-B339-7800FC1800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7CBD-CBD9-44D3-8A56-9F25D4154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CECC2-5472-43D4-90B4-F405F1FAF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67B11-F843-4E89-9521-EE2489352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EEF71-11F7-4E3F-87FC-024F83ECC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8AF1A-7559-4B77-93C8-00135A4AE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35610-DF5D-4476-B289-3D5B6F6531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264E3-DFA4-4A6C-8981-3F9D456FDE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D9074-D0E0-416E-8FC5-F83791D81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4ED71-DF3D-4DA1-A54C-F399BBC39A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C9B8B-2AE4-4681-8729-7C086B316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2DE9A-854D-4C43-B7A6-BDC5DEEEC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E1B43-E61E-4A7A-9CD9-C270A28CA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7E963-A789-441E-AA14-7E1CAEC58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C0900-D6D0-4E49-83F7-D3B2B54966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90EF-C973-42AB-BDA4-D1FC63270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BE7B-690F-4B40-BA18-949AADFAC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4F1C7-EF25-4898-8BD0-CACB57C5A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BBA26-3E9E-4EC2-BF9F-45092ADEFD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4F4FF-B7DD-47B0-93F2-EE5CC60C7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58E1-8196-4A22-803C-8CA73F5B9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8D98D-31D4-472B-AB57-C444916914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94652-09A1-463D-93FF-A2D2AA070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140BC-3C86-4B19-B936-C5D53A7B9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2EB08-E06A-4F42-9126-50A30A76E2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F1A7A-D9A4-4E30-9E16-A935CE4514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844E-D818-4F5A-83F3-A804448F2D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06A0B-8727-4AA2-ADBF-1E67607E59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6CFDE-0ABC-44D8-87D0-8988F56F2E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EA5-AEFE-4417-AD92-20F1A054A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482AD-7199-4BCC-9CC7-2044C0789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F829B-A018-4AE2-8841-54DF129AF7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3224A-3662-42F9-9D27-57FC4ED5FC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A64BC-8104-49F4-BF0E-0F71712369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62BE1-F637-479D-99E7-D33B4F95B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042EC-39C1-4801-A47A-8D13710E1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E3451-CFD9-4265-8648-E55E58D90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2C42F-6F37-44D9-BFB5-737BD11F0B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F1DF-086A-41D5-9CC1-EEFD5A21C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D1DA5-78AF-489A-ABA3-28EA6B861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1DFA-EDF1-4F1A-ACF7-B4E768EF9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63AB7-9926-4935-8A92-06CBF4F71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3B100-E02C-4211-AC2D-B5254A1B3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0E0C7-E8D3-4A61-9016-AA6778BE7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8A7AC-CDBF-403F-BA47-85F00ACCA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3A776-7816-42DF-864A-EA905BB46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0FA2E-4EFD-46BB-BF5F-DA6F6525BB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A70FE-7328-4B85-8C99-8C5AE0073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C8B3A-F518-4E05-A3C4-D262C7CA66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91A58-8EEE-4F24-A2F1-D3F948C8D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EC0F1-690D-4AD0-A084-970A76803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5006E-4CE9-42D2-AB4D-4C103FC59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DEDF7-D756-41D4-842F-95F9656F9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7999A-6BA1-4CDD-9A7E-871ACDCBA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62624-17EE-49A6-AD48-86DC127BE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8D1EB-8AB0-4656-B643-B6A485645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61786-82B7-465B-B865-67BD4760F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62F55-2EBF-46B2-9BB4-B2BAEB17A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01C10-87B1-47CD-8B5B-25A4B5C23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9C151-5CC3-4F56-8555-E36765FD6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80D3F-04F9-4709-9064-58CF11B399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8D5FA-4514-4443-9FCB-E2D69280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F801-70D6-4171-BCC5-F03C5C94C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238C3-4D2F-4F57-BDC2-BF3FCD0FA1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6ACE2-F8A0-4A55-ADD0-4A770B82A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075BB-190F-44B6-94B2-A8E3CA700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C9A5C-B464-4373-A6EC-A76D59052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3C7CA-8E19-418F-A62F-A2C6D41578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D1215-A223-496F-B5E1-ACFFA5390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EDD06-50FA-4C35-BE7D-BDA05DBD2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1879-1F28-45C5-8AF7-A163F4E628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91FE2-D515-47F4-A779-EECD50C9E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7C003-DFA8-4F50-B1A8-2B96A5F692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FB454-0D30-4FCA-A956-205AA7DD1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02DB-3C96-4DBC-A946-8B6E5ED89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DF9E-1571-4D53-8483-5724E50589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A0C2B-17F8-4A99-86D4-15E562575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2025B-B1BF-40CA-8345-C3205FE2CF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36068-FA82-4A10-9A68-DA1F40D76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4FD3D-E778-4089-BCDC-F61E451732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20234-1C49-443D-9C9C-DE99E1DDE7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3AC32-A46D-4451-9EA9-7A5B271F6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A4ACF-55DB-4EF8-A5EF-8B7357B1DC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EFF1-481E-48E2-A446-3937516F2F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DD42B-3DEA-497C-9E4B-9E91C6C29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390EC-ECD6-4D22-BFA8-92F87A4F78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2E8BA-1BD0-442D-90F5-28ACC62F85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417C2-1718-410A-ABFF-B8E025A14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7643F-5549-4220-910F-F48D1C41AB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730C7-5D37-45BD-818F-DA1B7589F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F5DB4-101E-4186-97E5-11B2D5AAB4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68129-917A-44C9-B851-26F792BEE3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26070-341D-457B-A9D4-D475A822C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EA0C9-63CA-4DA1-838F-99060FB473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DA067-9620-4F29-BE6D-77AC0467A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A9309-18D8-405E-A82E-BECFECB52D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86107-E379-49D5-9E79-2E2BB4482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459FC-C1B3-4006-9942-C95E8C4C6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C93E4-0DB7-492E-B8C2-F66F792D6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1DBEE-34B3-4E68-B81B-1D4623538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7D4DF-B312-4711-97B7-F9E19673B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0C2B2-6F76-4007-896D-37AD35F46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4C23E-640F-4C74-BC5C-3BB45498CA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C4174-1F5B-4797-8D50-1D0CA23E81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0D1B2-8FE6-41C1-8BD9-6544F93AB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E2A05-B24D-4208-B277-C06ED9B5C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0DAE2-85D8-4B20-8314-53C143420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BF03D-003E-446C-8514-F899FD8AF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0E730-DE26-4212-80C0-1E8570DB3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397EE-248C-429E-A425-687818334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2F09C-A8F9-4468-B4BD-FD70902D6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E9FBF-CFF9-4160-AA64-61F8B1660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76F97-631A-48C6-8355-7E7C8DAB7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BDC41-7858-4314-85F0-21E09B9C3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C0599-99DA-49A8-A780-FB81FEE95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8140-AE38-4D69-8AF4-00AEE7DCA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436D7-A6EE-47FD-8F4A-D88DD1CDA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70181-DA27-4B78-A82E-2750330B6B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2DAF8-5D4B-4E1B-81D2-534E51D25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31EC9-56CA-43EE-B8E0-CF76C09DA1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2A032-B6C8-4375-90D1-C30985491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E4313-3CB5-40B1-A5CA-5F350F207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5702B-017A-4B67-8783-26881CA7F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C02BC-344B-4455-9144-AC42C64BD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4E01-A281-4A44-9E1F-238FCDA6C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2DE95-0A76-4C2E-9F3B-32DA3EFA36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A4E4D-1CCC-47FB-BA8E-5D1A518A3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E939B-E986-473B-AEDE-1AF71FFFF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6DCFA-C4E0-48BE-A1F2-B56802B55F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9D405-7D93-440F-8BA4-F9B0FE632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ACB11-C086-4DF3-A6CD-4759F1BC8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5B456-E662-4E31-B88A-DFD757E4D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9D32C-5A46-41C5-999A-50599CFFF6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C18FE-2A5A-438B-8341-C1B9510E5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C02A5-CCAA-4C3E-B3AD-0184B96F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647DD-DAD8-457B-9F47-3C9351086A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D4407-820E-4AA6-A022-60A454AD8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AE921-D102-4499-9FFD-BD7CD780B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E70B-AACF-45AD-9E1E-B71FD95931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C9045-0CF6-419C-A323-43460596E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8C737-015D-45E2-9DFD-F3CA7AFB21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82E69-A14C-4038-A447-416C74E31C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2AF77-5905-4326-A5B2-045F7977CF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3139B-047D-4356-B5DE-9A365C773D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4F9A7-42EC-46E9-ACF1-E6BCA8B88F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CA90-B2E1-4304-B600-F103DEF0A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22FA-19F7-4D31-A243-38ED0D1D61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7E873-0DE3-488F-89E6-A529137087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B9E48-DC80-458F-A1E7-24D59F767B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9BBF9-1F1A-4186-886B-794CD72B6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00ADF-6389-44A8-A73A-B871DC006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BBAEB-D1B8-40FC-BE75-A84788908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4325-7257-4983-8DD0-258C4B7B14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00171-A41A-4CFD-ADA3-67A9EF0AE6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4DDE4-5BC6-456E-BF2E-CC45852F7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88355-19A0-49B9-A14A-D8E0B366E8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526E8-DE6A-48FD-9076-7EC3BD47F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F0992-62F8-4092-89BD-7DF0997A6A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55F4B-12E2-4097-A316-A84D032D1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03E2E-12AB-41FC-A3EC-182542A90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D9DDC-6B03-46E5-A2D5-4C06084FA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866A2-478C-4B45-8E38-643D3596C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A505B-A393-4AB9-8354-181CA06F45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941C0-FE41-4639-8A91-A76344DF2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29147-A67F-452B-A0BC-68C817EAB1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4D1C0-5DD3-4F69-9EAA-27D7705B5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8192-F340-4FD7-8649-673BC862A2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4DCC8-3C81-46FC-A9F5-3B1406763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E2C3E-0D7D-46E4-8DEB-318ACF450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6B4AF-1BBB-40D5-81CB-1878A71B9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B82E1-C349-48BF-8D44-8B1BB061C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96C27-B54F-43B1-AEB4-269BBB4864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DF7D-7997-4E03-BBC7-FD720F68EB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A0B4F-35BD-4FAD-BCB5-21B30CF7D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0EF91-2FE5-455C-B539-C0CC90AC47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88A73-6546-450A-B3B2-736F7F939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165E8-0ECC-4FE3-8E23-761481F1D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EDB43-C073-4065-82CF-F2B9C7EEE9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74024-BE8E-4696-B2D5-5EB7B66AB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61A6-1CE1-4D51-ABE3-38EFBB230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4DAA0-52E5-46A1-8E65-267847D2A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DD4E7-2B60-4446-9B7E-E40B92D60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1F042-608A-40AF-9354-D569DB783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0A25F-6E80-462F-9F6D-6F4A70779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9A813-2F75-457C-8491-3977514638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3DCE1-9EE6-4AAE-8EBD-37806A55E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C31A5-BA35-43BF-893B-2F748104C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7A4B6-6364-4243-85B7-8C8665EAC1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1E742-003C-49E1-9126-951771E35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EE924-3FE5-461E-8BE5-E312BF1B5C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415DE-F3F1-408A-915C-748E5F2FBF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E7A99-68F6-41BA-8492-EEAA50ED5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5AD5F-E537-43AB-BE7F-AF58C6404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78DDF-027D-4DE4-B958-3372BBAE0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E4544-E483-41A3-A7C8-02985EC51D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1B5F-9F2E-480F-A165-30DE43E43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D9D4C-A6CA-4770-902B-9AAA894D4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CDC32-9C3B-4CC8-8931-E4F4070776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2B15B-2CFE-4DBE-BB8B-5927E0E9E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E932C-5199-4D89-92A4-AF4B06A3A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A020A-D14B-44C4-B4C9-7FF05E49A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E8EFA-9090-4987-BEA6-1917211B8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D7114-4E8C-4D65-B1ED-B08FFAA58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7ECF7-A703-44AD-83AC-E591A5FD9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552AE-8B59-497C-B426-093DE9A85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B5B39-58EA-41CA-89C8-2FA5E0B5B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BEFAE-C042-4477-BC3F-A850616A2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5F7DD-F712-4C40-9FC5-B9D048E11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D3D7D-18D9-4ED5-91BF-3D642DDE4C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4C636-2CA2-47C7-ACF8-2055D9A44D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0C6A8-6F3D-4E9F-B651-AA0B7820E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A0F84-1453-48AE-A623-2DCB45B02A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4FED1-9289-4FAC-BD8B-60776C55D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04C67-C87F-43CF-84F4-47AC7C94A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B91AB-3224-4EB0-ADA6-44A9332EE3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287CC-11BE-439C-BDA4-0FCDF5C26B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29086-F0E9-454C-BCD2-CBE535B4A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830E7-4618-421B-890E-FF7DF8BEE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0B4E8-F07A-4DEC-9BB7-D30670201E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2AD5-3B8B-4FCC-98FD-1D84B7FEC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381EA-22A9-4FFC-B08A-C943E6A9C5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BD7A0-8E31-4B02-BF48-14F8851FB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79007-4B88-4D0C-8C8B-CBA850162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3B7E5-1243-40B3-9A6E-0A1CD214A4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CE9D-F0F7-40A1-AE3A-A38CD8A24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4CB32-BFD6-4B10-A2FB-9E09BF5B9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07183-4AC8-461C-8F96-907D953F3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6CFF0-3E64-4972-B3AB-18A64288FD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4025C-C83D-476E-A9BE-F6C1AC3BDA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4D72C-A36A-4759-A27A-3873632D3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DBD7-E1D1-45ED-AE74-AA97E399D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31B09-4A3B-4D1A-8929-5BC8D868D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9ADE4-84DB-4394-BC56-028EC41C7C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4452-CD68-4082-9626-09F1E4EEA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16E35-0B1B-463F-A0AA-9D2275498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FEBBC-35CC-454C-B8C6-A2FFB93038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D06D2-B95A-479A-B9EA-0FA5E3626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1E684-C7BC-4B8E-81AA-AD6CD54877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79D06-FCEB-44A8-AD84-7A77EC747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8EA2C-447A-4ED4-A287-8F12855E6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71C92-7632-47A2-B2B5-F2A5FB91C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6B58-8A3D-4A80-BD78-E0CAAE546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43E66-EBE1-4D7F-8257-CF53F330D0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361CD-9BE2-4F6A-B230-F8862C179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5BD0-A116-4E8F-8DAD-2AD113DD7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E75B7-6A23-4DB6-B254-7B87FC14A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8CC7E-E219-4E74-8ECF-B98B6FB5D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61B05-93D1-460B-B6AC-17063BE192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7BFF1-0BDA-4757-8A86-AF6DE1667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1986C-6A2B-4DF3-ACB2-B232F5B1D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1EF9-DBBA-45E6-BF34-340CFC9A6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82C53-B23B-417F-A477-0C0B6D8B3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42BA2-907C-4481-B3C3-9B3D607E6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2619D-52B3-4D01-8F89-6333C8E23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5B1FD-B6D4-480C-BE5D-347DC5C31D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08E6D-B37A-4FD2-89BF-07A11B5D3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9816A-2471-46A2-BF36-9E48FCC13A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F1FE-03F9-433B-8504-82BFF45F1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142A5-EC5F-4113-9E42-6D76EEAEAA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57D1D-EDD3-4164-A6D1-8612EC5BD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C41FE-2DCB-49F4-AF6D-9E7D51C1A4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E1548-2199-4E56-8923-06A976F81C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5A3F7-FC66-4008-94FC-6623F3C0D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29CD-E230-4894-B50B-C56556A21B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CCAB-1109-4401-8E60-D6EB9582B4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027E0-FAEE-4E45-B03D-B62E8E29FA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E0873-1765-4FDC-A8D3-53345B50A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21500-75B5-4F19-9937-126C637F7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D24F9-7B28-42A0-ADD6-4F71FCBA06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ED2CB-9445-46B8-BDEC-149F92FCC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A64B3-0913-4A1E-8396-A20BF5749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67D39-2044-4114-90AC-45BF31CF1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B7690-377B-490F-807B-7437BE82F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C1931-EA33-4366-87AB-E27344F31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0B17A-19A9-4C2F-A6E5-D221CF80FC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2D74D-0A22-4A7D-9CA9-ADDEA6FF6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BA545-479E-480B-A4C8-D47EB539E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DDAFF-EFC6-480F-B0E5-E448D2208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E515-D4A2-42FA-9602-BB4AC6489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A8793-8FCE-4ECC-A86F-6BA36E6198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92FC9-6FB7-47DD-8112-4051B3B4F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3277D-7EC3-4ECD-859C-3CEE90206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C826E-A1AB-4017-9808-8784640E69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B09BB-0F7F-4343-8D3A-8EAC0C31D8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83E5E-C4E6-4677-A659-68AB20D97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B9D16-A8E5-46E6-9308-9DCF9F8A6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47E1-F7C7-47BB-B647-0F4D4B054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D002C-1ECE-4766-B5A0-8E13C60D5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73EF4-4F94-42A5-A41A-198154A573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7AB2-BDBD-4D17-8759-AE994A6839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F72-1A7E-434A-BD87-38E39F4BD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AB026-DE9A-451D-8541-4DB8DE679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5EC3B-82FA-419C-8BE1-DE277A2664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51F08-351D-40A1-BFBD-D4408EA49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EB4C0-A7E7-4806-A0FD-6AD0DD0C2D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01E73-2AB2-469C-8B20-454F7A35E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4BDFC-5FE2-4D5E-8887-EB7C88868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B1F99-3069-47AD-82FE-EBF8D0CB1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20EE4-B442-448F-81B3-BBF43CE9A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79550-34FD-4AA7-89D6-B56E11772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11796-1CA4-4927-98B5-12DDA0EFC8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DE08E-A8CB-438B-8D61-8E114195A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7D03F-F7A4-41EC-9A81-132CA7467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692F8-BA42-4B14-B207-AEF8B05EB9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AAB26-6644-4DA7-BC6C-D119741585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F06B-2235-4F88-A219-A4D9726C4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EB9C-6A57-4A22-809C-6251161F9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55D1-E783-403F-8884-1FB1531A47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175F9-A9B4-4731-9704-79889EB616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BE8B2-39C8-4E7F-8313-36B54CF16E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EB85-A1BA-480A-ABA6-76C7A2F2F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91EAB-745D-4E86-92CA-A064F9B2D5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4875F-44F9-4B93-AD27-69657F0A4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1929-5AA8-44EF-8314-23BF34BB6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C6E76-321D-4A29-8C81-57E61BADD1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B93AE-D270-4290-980C-130C8318B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19A4C-44E6-4FB7-87F8-2D75F33131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C0D42-C7B7-47E3-9BBD-767317BD57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246DB-2538-4A82-B893-EB8100B67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4F21F-E62E-4630-AA02-525EE8382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A288B-6BA0-4B6B-B0AD-7036F349A0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0D651-5F3C-481A-B6AD-44E10C657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CCFF3-D480-4C00-B2A7-772537EB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F1C3E-89AE-437B-85DC-E59367A792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2EE94-BA4D-4985-A5E4-CDCED28DD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85F69-71A1-483D-9A60-FF3CB33AD3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5F56A-23E3-458D-A5D7-1EEAF0969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0AC03-2541-4FF6-9A0C-6E07799EC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BC2BA-50F0-4212-A1D5-292855C15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29F3-844E-485F-97B7-9C691B0A3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ECADF-49B9-4A7E-86C2-621081082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A85F7-3773-499A-9C5F-7D3E4C8D5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1849C-9BE0-4C87-B5A6-CDE3FF647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D0028-C909-4524-8860-584DC74548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30E27-CDDE-455D-942C-3045E1AF7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9CBE7-B892-4850-9CF5-74A75351F1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8398-51A4-40B5-AF2E-82544D7C4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1CE80-E88A-4F4A-BDC6-BAB6C2D75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4B6D-F0CA-44F7-9CB8-0F461D9730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76224-FEB3-4270-9FD6-BF5BFE77C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576EC-08C9-4642-B5F9-6CA980E88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DEE1D-9827-45BD-B832-762779A02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AE520-1AD4-4543-922C-8C2A43B6E3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C3BB3-CA1A-4C5F-B5D8-91800B4F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A48AA-62B4-4A8D-B043-BAE96B5764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131A-D283-48B7-A717-6FDE0FC68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D6A5B-2894-4A5A-80AF-5DE7918A3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74AC6-6911-4894-BCA0-26797B76CB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438-BCB6-402E-97F5-327F8FE43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43145-F865-43AE-A05E-D7246ED24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8640-E18B-4015-82CB-46FF9CA127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9B27B-75D9-4FE4-8BF7-4F057A4AA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14192-6B0D-4B2D-8D26-8BA4E4A8B3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4F977-F482-4FA5-B5E7-F979C2452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A6141-6770-4DA1-A005-38CC585FC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16F92-E087-430D-9FE0-5363924C6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8D975-33FC-4E71-9EB7-93379F5A7C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38D22-F069-4528-B7A7-5347E0D388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C98E-1255-42AA-A059-778D93E04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AFE2-985A-4E0E-9B1C-D38BD283C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78CFA-9AED-4A92-85CA-5A957344C7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9667A-D4D2-4837-B180-E86DFB190C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EB57D-B5F3-4395-8E16-55DB7B9B9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8B69F-A289-4A34-99A7-47642BCCA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73AFA-FE80-4B1A-9E29-012EE14C0F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E92CC-F268-46A7-85F7-F8FF2F41B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02BBC-BDF0-4E80-907C-F19880B57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D4B3E-A39A-4AB6-A60C-956EFBE62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3EB7B-4174-4598-996D-08AF6513A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83B64-C15F-4266-9BAE-5A0BC85C65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F907C-889F-4684-B91C-91BBDB421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800F9-9CA3-4EF9-A8E2-6752D1A45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7229-DDD9-420F-9E29-6B625A53A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C04CC-82B8-48B3-8DA7-1B844280B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C7DE7-B924-430C-9F8C-935DF365F5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C5B-6B91-4E49-8B42-6BAAEAA99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428DC-E2B0-4B73-866E-61B23AC64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C85D4-5BFB-4622-91E5-E61C53F73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2227-0FB4-4FFC-A0F8-6F9ABF9D39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39E14-570D-4C37-984B-9696E73A1F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26958-E158-4CC2-8CAA-0E070453E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B51DD-9B1E-4E9A-B00B-55F948729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05847-ED66-4555-8B26-94BC20499D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F1EBF-6609-42B0-BBD0-29D9E61AF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95E08-5B8C-441B-B797-B768C7665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6BEC9-DC07-4BFC-AA6D-51D737D73C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C6D8F-6B46-4C45-B204-A00C044AAA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52659-23DE-40DB-A346-8122E9B1D6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CE16C-9A83-4588-8ECC-67DDDD3C2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B8AE9-5B60-42C0-807D-3A7BB76B1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98395-1EB3-42AD-A711-553247788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67A00-633B-4B66-A5F9-5F06D1D41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C90F2-362C-4713-9A52-1DE69A602D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53869-F9F4-47CF-9749-79D5E06F1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BD8B8-5E69-459E-85FC-8FCD0ED77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7CA96-4851-4699-AA14-9E87268A7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6D28A-D1E5-4BE2-A07B-8C28E36310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875D8-7D49-47A4-811A-0659ACAAE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8AD8B-494B-40B1-BE88-E2F4EEE4C8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0E9C6-B0F1-419A-803D-F236E82AC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D82E7-3FA2-4655-9631-28ABEFFF3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47DD4-8A2C-47E6-8635-D7BED707A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970C3-3159-4595-9897-73E054B9C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3AB25-4336-4611-8942-76A443AC22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0A71E-645F-4325-9AEB-1158F0ECA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7B0C6-296E-4E34-AE83-93283C392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3C954-6ED2-495E-A651-383E46B6B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4F968-8DB2-4902-9E1B-334E2F8058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73C7D-D6CA-428C-B135-EF503DEE2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8D5CE-4662-468B-90F4-916B03FB5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19E3E-74A1-4925-A7BE-7A7C842BFD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4A288-37B5-43CD-971D-2BBB82C14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181DD-937C-4E94-9731-DB17CA4C6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94492-4ECB-4C25-A6C2-3A18472C4C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77889-DFD5-4CAF-A4E1-5D903000F3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3C793-18A4-4C09-8555-697890CD1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812DA-DCE6-488C-B88D-EA61AD330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D823C-0118-44B5-986A-E96107C9E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9EDA3-07AF-44F2-B9A7-22705125C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A8A9E-9F3A-4546-9FBE-F47663100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A0E59-7055-495B-A4B6-F01FE35B6F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D20-2319-4DA7-B48A-B3EF7AE58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0D241-559F-40BE-85C4-FE940B244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0CFF42-2F1C-4E0B-BC8E-7BBD8DC724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C7012-F059-469B-AFBF-581F939B3C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553-5633-4817-9188-A09B99E1BD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41D1-81C0-48E7-853F-6DEF9FC91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9AF4C-956E-4A84-BF24-32FA6DA43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37C12-A989-40E8-BE95-F84959725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BB2E6-38A7-423F-B7CA-EF30FB96E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F4E60-8520-43A5-BED9-D05E4E8B33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36AF8-AFA6-43AC-8B44-25ACA9B171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3FFC2-E12C-4FBF-924A-6519C18CA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6FF58-B599-4877-874C-03BC356D0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24DDE-60DA-4BFF-9201-07BCCCC34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B2DFD-28CB-4C97-97C5-A84788B4B3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5B36C-848E-4687-96D4-F5411A5FE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AD3E-7861-40A4-8169-E8AD0CF80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9C0C2-7294-4B93-8B55-6A59C6869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5BCA7-DC7B-4F05-9D47-2ADACDAA18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903ED-4DBA-4039-B11D-35B7006264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5F64A-7702-4437-AD0E-00D0A73CBD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EC67B-805F-407B-A8DF-451C62C7B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D001F-6777-490C-818E-46A57A8E5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78523-D60D-4856-8A0C-A02CB126D1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E23D3-DA49-41E0-A6C6-4974E3078C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3CE8D-A817-4F94-87AD-D4BF80AAA0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E07F7-37E0-4FAC-98DB-8DFACD000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B49B-8C23-4F2F-9DD1-907C740BAD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2EC1E-6605-4A08-B89F-B0F3B60B3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DF5A-5EEC-4A65-9C4B-FADE143D7D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E5212-309E-4E4F-8452-1180F870A9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F046F-BA3E-4CB6-A742-90CD6A1C67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371C1-DB97-41D1-BC31-7CFFB12B81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AC27-8A1D-4F2C-B5C9-D03BC61FC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DDF43-6A2A-4C1A-8AF6-5A6A5A0FD1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0E05B-7C65-46B2-BB47-191432C67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2151F-D424-46A6-A89C-21797E041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16443-B5C7-4BD0-AFEE-141CA0EAC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FE45B-A087-4A9A-BD07-892B166DA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8798E-E73C-40B8-9D78-2B677FF1C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7B6D8-52A1-45EF-8052-D7D8F5451F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5393-DA61-4050-B1A3-851734326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71739-D4A3-48C6-A600-6669AD4DE2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17792-E8C2-447F-BC04-385AEF125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1172-8939-4C60-BCAF-C3605E6AD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AAC0B-DC95-4184-ABD9-45EE94017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CAC68-B491-44A2-9E4B-CB2D0A2D8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FA48-72F5-4ADD-82A4-763B6769DB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61371-9002-4468-A876-D34AD8D1E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C436-3130-4491-AAC6-76DD45B08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6F8F3-6437-4998-AA6D-BE63CD263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AE376-84B6-4C8D-A951-3621CC206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BD0DE-12FD-4BAF-8CFD-5792798E2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B86F6-2A3F-4405-B580-91EC05B3A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2A2B-FFD5-46E5-82BB-69937E6D48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DB956-17FD-4527-86CC-6A3F2C9CF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6648F-62F2-4114-BB65-40D818F82E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748C5-F544-444D-810B-6E054BFDC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1DE29-9FC5-4F4A-9A56-0B11713D8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7B35F-5E2B-4CD0-A743-54AF9BE43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010D3-26AC-42E2-86A4-1DFB2D1EB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F9CC-D875-42B4-AAB7-CDE6C09196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1C512-CF6D-463C-AE42-C0BC19959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03E6-9F06-496E-BB2F-200B6B5FC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7B664-DA00-48F5-B0C0-06E1EB55A7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8A92A-C200-48BA-A4A9-864492539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C1B68-4683-4474-9067-826767EC2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AAE03-CAFF-4DDB-BE8A-69182F7A5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8BBCB-E615-4E84-A4A2-9D1D984A3D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A3026-3E8F-4574-BCBD-67E3E72E9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1C077-2AE3-4981-B29F-2283D86CCD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EB7AE-34DD-4BCD-8448-232FDDFDA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5E0A-6800-43FB-8D0C-033AF700B9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84B0D-081D-4E9E-9580-A7DF7BF5C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682C5-73B7-4BFF-AAD8-7B4ACCDB0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76951-43C1-4F87-AF60-62F551BA9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312EE-D6DA-4E3D-82B0-8B4568D61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44F11-A399-48AF-9644-63B2694E7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8F93C-F4BD-4DA7-8863-9FD8414953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1E3A-245B-47B1-AA7B-7940CE9F0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274BB-114A-4D6D-A9E2-4AED58E1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59782-77C6-47EC-B9C0-2B20076BC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A715-7E1C-48BA-BC7E-5F19BB9B7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8B79-F095-4E52-AA7B-0DC888D2A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F9202-A903-4B1C-9C94-2EB3689675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A10B-6E39-4067-90E6-C457E8A31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543F1-41E3-47EA-9B76-3FB4E11BF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20598-CE1A-49BA-9FCD-4073E6166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93F9-243D-47C2-954E-A8276F52D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6C4A-A5FA-4FE3-9B55-AF9F78A557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F4E95-CE3B-479D-99B7-E67443EB06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C54B6-BB1F-42FC-9083-7D8D1B9D7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B226B-9D00-41B4-8D91-B2D735010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02608-8B8D-4790-82D4-20381E1F69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2BABF-2B1E-489C-A8A0-FBB8D3667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A4459-0755-4D99-8F42-9F1E7F37E1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B7BA-619C-4DBD-B772-D592EEE55D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5F14E-7B81-4F31-865B-99992B60A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4D1D0-B6BF-41E1-BEED-E0D2225F3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2386-52D8-4E51-970B-C76F9F4D8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279B5-23AE-40D9-AB1A-BE36BA5E9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8796F-19E0-46E7-99D6-0820B263C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8D3E9-D112-451D-B04D-4D85129E5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A12D3-A54F-44C1-83F1-56E1457E8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9A773-2ED7-4498-99AB-2E5DDEBCA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6D02E-58E3-483D-94F6-FB53BDEF47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F71C2-FA20-46C9-8456-49E0279489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C7B54-A5FC-4797-9FF8-5C82BAA91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40113-5E83-4927-9FA2-BCFAB15A1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13518-A44B-4416-B8A7-0F78DAD2D4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EF726-5391-4A69-B565-466F2BCBC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6320B-3D6E-4ED6-9451-BC4F423D6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B8B47-B6E5-4CE1-81D0-AD545B536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1EBC1-FF1B-48B9-B262-F3EEC2BD1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81139-B90E-499C-8BA1-21023EBDE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F57A0-26BD-45E6-8B20-23CFC5F0AB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D665F-FEED-46E2-83D7-88B9AFBA8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F62E0-7A39-42C5-87DA-A600575D0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59CC1-330B-4AAE-A7A0-2B1EAC4D6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A0D37-FA77-465C-A39B-1F48A48D6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FEF53-259B-499A-A4C9-FD89D3CF86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9871F-EAD1-461A-B751-F54077D1F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ADD13-AA17-4870-905F-4911A4571A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6DA20-3A1B-4EA1-9949-65C642E35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FAC9C-1BDE-413C-9CC5-283020442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D5ED2-75C3-4AD1-971F-8006D36B9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8EDA8-A88B-45D0-B5A7-D0AD82A51D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88A9B-4230-4B61-BA88-9890EAC76E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818C-4B92-4B53-8B75-7ACDF017B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9BE0-C059-47A1-9056-21AF8BB59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BFAE9-427C-428E-8B79-F69EE293E0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6837E-E253-4BED-A677-64C02B69C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0390F-9386-4689-BF37-CBAB1B6DE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38DFE-B61A-4B87-B114-934AD89FC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2B5A-5AED-4D6F-9F80-7A3D6EEBE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CB36-21FF-44E2-8217-53E007430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433FE-1366-4834-8583-D6E2C9BC4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938CB-C7FD-4AA0-98E3-36DE17D5C4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7D398-6C44-4DA2-A823-499BB95FA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90BA3-B6B8-485A-98B3-5A7623410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388BD-3C3E-44DC-89AD-40C23B30D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395B4-3AD2-4A19-BBD4-3F48955973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FEB63-5AB3-4B62-8C1D-87E3EB8E6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502D7-A8A6-4DA0-978C-F4E8B625D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1AEB7-B4BF-4A24-AD40-38512006C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55544-C5A7-4976-BB69-674AC8395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B68F-A024-4DDA-A0C6-35FC73874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4A18-D3D4-46A7-9585-E10576DC61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A1FF3-6DBF-4015-A904-E90E21EB5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706EF-FEBC-4BA4-B1A2-CF3B3CE01F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242F5-B86E-4A8C-8B29-82D0F4FBA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42D53-3E92-4E10-815D-1222BCA87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4DE6-BB6B-4421-923C-1992D47F6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5094-D9DA-46BC-BF1F-FE4D768CC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65CB3-405D-4798-910B-BCA0C69F7C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6FFFF-7B84-45E8-9AB2-54CCB1647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4C873-4054-4D0B-B25C-DB6AAE2C46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1A4F9-DDAE-4D9B-887B-917115235D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C1DEC-D7C3-4EF8-993F-3CA2FF3F9B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12C93-12AD-47BE-B69A-0753B16A8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07A4C-E8C6-4C28-8291-CB6DAF34A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54E89-BDBD-4767-A4F0-160889546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0B890-ACE6-4DC6-88D0-24A23F7D32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0C216-3470-45F7-99CD-E5914ADC4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BD7D7-B2F8-480F-A004-3DB97041B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91FF2-F46C-401F-A823-DD8557A56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9B005-B1DE-435F-AD35-CAFCEB51F5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3B104-19A6-40CE-8121-6F5936AE21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6FDA-3352-42C6-9700-89234677C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CE40C-3B2E-488E-BEBB-2048EBC09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8BBA-68FA-41AE-B69B-ACF9B726E1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4A637-4CDC-4B41-BF8F-2CB41B416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35D1A-6FF3-47F3-8A7B-2EF8F6E76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40985-8776-497E-B102-EF3D6AAFC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85921-CCB6-41B8-AD82-92947084E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E1C27-5ACE-4CC1-BE6A-61565B5CF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9E017-2E4A-462F-84CF-75D00CBCC4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A470F-2B33-49E9-BBEA-03AA858D3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A13F6-5698-479A-84B0-7BB2659CC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D2C74-F1C8-4477-8714-9573C1F06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C7B63-3722-4AD5-B17E-96ECA28D8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8F4BF-BE6D-42C9-AFF5-3260C190F3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C2C62-19DB-4375-8714-32B4132FD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C93E7-4201-4D5F-9666-F36863368B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2DDD7-0601-4D71-8D80-CB42186E9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AEED-816D-4759-A532-95FFD57632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A5A35-1955-40A7-9208-EDE1B09F2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45050-081D-4B4D-86B9-C74E520833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0A2C6-97ED-4224-8F79-0B01381D0C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D0012-1C87-4706-8A03-AA68AC9C8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191A9-3FDE-4E7D-B07C-499201B8C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D2804-5BA5-455E-9F30-66270FD98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74E8-DA70-4A06-BD42-FC136CFB4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01A73-438C-4F87-930F-AC7D2EABE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CF131-4C9C-49FB-BEDB-30F53A822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1C3A-A451-43AB-A17D-56781A1AF1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A8289-11CC-4A95-A7BA-F04285436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5DE5E-A95D-4E55-A31F-EC5FFA950A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2DBC2-EF0E-496A-A9C5-601053B71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9CCB0-2899-451D-8BB0-57C97D15D6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A9301-E234-4533-B307-829D9ED2FC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9EEE2-5335-46AE-A5E2-26CF5FAAC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F80FE-63EE-4DE0-9CE3-7439EFD1F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B757-CC98-4819-98EA-7A9644186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C8143-C753-46CB-84DD-F0FA328E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BBDBC-DC2E-4901-BE1B-4C7DE73F9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CB84-1A43-4E65-9F81-70D09FE88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0B0AD-AC1C-4E42-8E9F-F45413D95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1E2BE-3785-478C-A69B-B0082313F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854F2-F980-4B51-B67E-76C8EBCD8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4BE1D-7DE7-4913-8FA5-F3FDA7E71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63B8F-13AB-4203-AF0B-C00D564DC5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2C6F0-2ABD-4FBA-B46E-B2470332A4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53C04-5D49-438C-92F0-4DA00643CC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4596F-0B21-483C-9C71-538372791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E3DA8-14E6-4CAC-87FF-2574033015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9E0AF-735E-48F4-8AB8-FE11D144C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61139-9F77-4428-A1EE-47D780E750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BFBB8-03D4-4DD2-9F5A-C89011FBF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6B0DA-2A0B-46DA-A3C4-5B354E25B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31AF7-016E-4B96-BE24-FA241675D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D2911-D0CE-4A7D-A145-72BD1392BC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D98-ADBD-4C2F-8B6B-1040D4D9A0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D205B-C8DD-4D97-AF5E-6A1C3BEB4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7BCCB-8799-4E5D-983C-E3A6367139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6EF6F-3318-46AB-B743-4447D41FAA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01982-FE59-4D32-8653-60A3FD700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2ED97-D689-4BEA-A647-51EBE48975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754D7-C77C-4B37-8196-517D2344A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EE88D-E393-4B12-A4F4-7F9834B4F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63812-2806-49C5-B701-A10CF0C889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CD13E-4322-400F-A5F2-88DCD056C4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9B79D-CF76-4651-BEDB-258B620C7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9057D-CC6F-4DFD-BF31-FA542F441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C8CB1-D481-48A2-A443-BFAF80FFF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0B57-A3D8-43F2-BB7E-2E1F2482A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08879-8F9D-4FC6-B201-305DB0CF3E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7E9CD-CBF7-4E0C-851C-1FAE76AB7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97A64-EF50-4BF3-BD88-584135D57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18A5-C91E-46F4-B047-6D645DF82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A29F1-6CA2-4FED-9CE8-C2D3791B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33284-5623-46A1-85DF-ED543D8CA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83F43-3A2F-47FB-B075-36B36B788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368B5-33C7-4740-B43D-807E3295C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1FA99-D7F5-4726-8671-7B1634A33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6E5B5-6351-4905-BB00-6066ADCE7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32C3-646D-4CFE-B79A-E454E667D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DECFF-B5CE-4EF7-A69D-1F8484DC4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1CB44-05FE-47F5-A458-18F018273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FBB02-6625-456E-9AB1-450047078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8F23-22B0-4DAA-922B-3DC39E7B2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2E801-71B4-41B8-8DBA-8BB81D5E2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9E57E-0E0F-431C-B13A-085CE8C50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6534B-597D-4A7E-A371-02C2846F5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25F04-0C33-4358-AFBF-78E5EEF125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3971-3597-4FC9-949B-3EA5C3103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AED8A-EF25-4A27-B618-E03723077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1E685-7499-4F49-93BE-AF166F5A2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93521-9B5A-4DD9-A9E7-B8A2888AC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E5FB-2CF8-468D-9DB5-88C7578251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E0FFC-D5D6-417D-A616-E49B6296C6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CE5D7-CA88-4E8D-B1B1-4384EEEDBD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6F062-112A-454D-9EB8-C25DF775C3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A7E28-D899-4594-B8D3-43DBFDE6D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E6F6A-66C6-4299-8044-13E14452BB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7EFD3-9636-4DE9-9FBE-0D8399017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2C700-052F-410B-A52B-040A222E0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0331E-AF73-41C6-904F-14CA9E45A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E537A-6E78-456D-AE59-EE54D0CDA5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3472F-45C9-4378-8146-6109C387E0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AE3DC-E89D-42C0-ADF3-B0405FC8E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5C3EA-DE69-45EB-88EA-D79FA4A12F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79C2F-2BDA-4234-B7AD-EAF3CB1B6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3E02B-0D23-4A87-A719-341CA74D7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76DA6-3F37-4528-90D1-C9BF4C27E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51EE7-BDD7-4161-A251-31C7279AC1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71CF5-EDBD-4A7D-A63B-FE34859A5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72C56-6FCF-48B1-B489-F390B46C51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60A0D-F692-493D-975B-29E02E2CB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AEC8-4DA5-4CFF-9ABC-80425C83C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7291D-AD6B-4707-BDE1-C740194AC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F9A71-B64A-42FB-A33B-00D8574DA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5BE8-C875-4C17-9052-AD53534AF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93C5-4231-4AD7-BCA2-82DB7F06D6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41DB-4CA9-4FAD-89B1-8977D43307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DA581-EF85-4023-93A1-3F740FCAF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3BE13-77D9-4DB9-95EC-9B4A8ACA8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40287-BD2E-463A-A05E-E1929AB3C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5E0B7-3C5B-4B3B-8513-6202123FB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F790C-8B03-4771-BE65-77DD6A2DC5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599B0-3F55-45C7-AFE3-A882F94542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AF803-1BF4-4587-825D-16B07740D7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CDFB1-FB1A-406A-A251-4D9910B32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3D7B2-85CC-41FC-8634-92BC341563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1EA70-C8E1-4EE4-A5C1-A22728792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9DFC6-528C-43E2-96FE-44AE0F9AA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BECED-C343-4FD5-B89C-AAE25AAD95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57282-BA1A-4AE8-B74B-ED2AFBC77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239AD-37BE-4E09-8BEC-06C22DD15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E6B63-73FC-49F5-86C2-742551426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E52C9-6D77-4524-A16C-F2728F2F2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26EC8-D87A-44E2-83DA-E6395FD2A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36AC5-CBD7-428E-A555-42CB39C6A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C9FDD-E6D6-4A18-A171-6DA5E2D25E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43EBD-3E1B-4C0A-94BA-D87FD3D7A4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A9F94-E910-460A-A382-C239D350F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17511-8B5F-40A8-A013-F10F87039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8F83-629A-40E0-9471-A56A89DE2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8C67D-9251-4EE7-8AC2-70C29F8227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FA5DF-898A-4C29-92BD-E790B4C71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93A1A-82B3-438A-BD27-B50D427188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B5E47-978D-4774-8519-0B121FD5A7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D5F93-6886-477C-B29D-9652B3BCB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9EEC-1C36-4F9C-8E8C-89B7AE0C9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471A6-72A4-440F-8340-A88DCEA64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18C4-8E56-4161-9CC1-1274DFEE2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DEF8F-0DCD-46EC-90D3-07C3C3E85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84CAA-7956-419C-93BA-904E8E4CF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60A38-B113-4FC2-A3A9-CF72E3272E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5EF1B-4B32-481F-8294-460CF1A210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9F0B7-D660-4000-966A-50EC2A156E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D85-6400-4B2C-A02B-ACBAEA49B5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8AB89-7FD6-4D3B-888D-F3C8796B2A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1B098-FF32-412D-B077-6D9AFD0CC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11402-9F2D-4682-B34A-01A5D1C9AB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58330-5699-4B04-AD5C-6B34E4310A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D4241-E283-4F04-BC63-A3CAF5B798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96258-B28A-4B3E-8501-2B1EDB10A4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B8F7-C06C-4511-A417-7B20BB58B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ACA52-A38B-4554-BC68-CDC2851F9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5E44E-D4BA-446F-8464-D5A13DE28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91C2D-B604-4796-AADD-0CD3531A6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BDC04-6663-468D-861A-940A51A29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7197B-08BA-458F-8179-9D6B0F03F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4F059-F62C-4056-849F-692EFD30CD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59168-E3C9-4061-85A5-5BB08D697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BDC75-A026-4433-9346-E7472CBE9F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69CFF-1EE8-489A-9723-B57B0E1AB0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CC05E-9437-463E-891D-E33FDBF8A2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5012-470C-4EAF-ACFB-9D222A3AF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879C1-93A5-483D-8BD6-163C51D5DF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62D5B-4510-4DDE-8937-1D3688F6E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F5B08-10CD-453C-B87C-BEAF9C7CA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80A0-B130-4316-8194-959CBDBE5B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CBD2-0B28-406A-9556-FCDA7A6C55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D8F7A-720A-48DB-886F-E23F13B057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B4750-8EA6-4DAA-B681-A85CAA698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2E24C-708E-460C-B0D7-0A6C1CE4F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3257-8FDC-4EF3-887C-3F916A102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5D80C-68EB-4F51-9C06-5CFF633A8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29D9-F112-48AD-A5E6-91EB3D49CC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391BC-89BB-48D7-B6B5-297D3B82A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2F37F-E9DC-44E9-9591-4F521DEE7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2314C-4FB9-4CC8-8509-2F1C3A878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2F576-E339-4FFD-9958-0AA7CEAE6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4D5EF-5A79-47C8-9DB9-9B0CB33C0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EBE1A-E71B-4C25-BAD7-A49861116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517AB-D865-4384-BBC0-9152DC2220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F708A-1313-4E73-90E9-A4BF59C33E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FBA0E-63B9-4CAC-A9EB-2FBCBA530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D33DC-B889-456A-A3D8-284212980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18CD7-EE11-4B19-91A3-664BCA5A4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749D9-0C6B-47A6-B05B-A66471B06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67F06-3857-4283-AADC-5DB6A6DB91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8540B-889E-4A6A-8218-6B14003F2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CC48E-F710-40FF-A2AE-C575D42A4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AD450-51BF-4929-9047-E467751BE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7B156-3670-4747-ADB7-49448F09D6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4E348-85B7-4025-8CD2-3A8C76EB6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1372-C162-4DE3-B013-3B9BEF241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5C6BE-466D-4DB7-8AE5-E440DA0556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83AC-8781-43E3-B10D-F7AB24A33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82A03-1B13-40B3-95C0-985A64198D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F8887-228A-4DCA-8C11-E18746FDB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ACA20-4C54-49BE-8BF7-5CC45ED327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07AF7-F5B5-4CCE-8214-8C235D5F6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C1088-8A58-4ECB-9342-5C618E1A2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BA129-90DF-4BF7-A7BA-B11CD0614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5E261-4902-489C-B1F1-3FFDFC0668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70DB0-E73A-454C-8247-F592FE11C3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C088-E535-461C-BF06-16A291C472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8441E-DA34-490A-A97A-5D0159A7A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A316A-3D75-4131-A37A-84D1D7DC1D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D4D0E-BC0F-4113-9234-42D6C70A2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B22FE-65BC-4494-A693-E991D6F38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E53AA-6557-4244-A0DD-880F8CB55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A0435-AB30-40C2-A057-9D3A4814F5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CA4FD-6526-40C4-A5E2-320CC2EFA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EA9B-BFFD-4E5A-BB22-D9928EF85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2D077-1F0A-435B-A4E7-4CBB262156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905D8-0F84-4296-BD70-D1FD3AE25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BDF62-EC91-4655-B79F-E19FFEF31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0E33-A6E6-4F60-A20D-F2B8168371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77862-CE00-4A0A-ADCC-2DBD2B4828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5A7E1-176E-4011-8448-AD4A03217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1ADE9-3B5B-4D03-97B5-C779ED511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05DDA-2661-4547-A5E7-2514C3C0C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A3C8B-C1E5-4EE6-A73A-03A82F5C0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6AC61-A098-4B4C-8BA6-8CB2E92D9D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69C68-55D5-4064-86ED-B8F5F02D0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B3479-2ABC-4890-8C7D-652165539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8DD04-E6D3-4E29-9F6F-4359D87F5E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C21AB-A829-4825-9E46-B7CB7C39D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CF19C-F617-448F-AC30-EB61E2F7A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AABF5-98FF-4016-971D-8CE50DB601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C1CEF-6257-4ACC-900F-BF7B0AEF59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A3A0C-FBFD-45EF-8831-E350939643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4870C-87DD-4131-86AC-222E84A65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F97C8-D38F-4FBB-9505-A4FABC651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0CC49-86FF-446F-980E-654CFC4C3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B328B-C847-44E7-B939-5FD28D193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9470A-D9D3-49D3-BCB7-E5E813593C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FC574-04C9-44BD-B080-094CC5A1F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E3ADD-08AE-4F85-A25B-8FADD51DB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F94A0-FD56-4568-8D4B-2E43825CE4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70DBD-3295-4E46-9695-0E09B5CEF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DB8B8-EED3-45C7-9A26-39444A9E6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F50BD-F59E-4803-9BD9-F0E32B142D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A8442-463A-49A0-B4F8-D062EAA45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5B724-0A58-4A68-A695-7A72D8A4E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9FDD8-E28F-4325-9186-588D0701E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C78D6-0076-42F8-A2A5-6F2414A75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49CE-B26A-4DE8-A45D-A525B3DA7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6D176-26FF-420A-81A7-1F11D88FB5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706C5-ADF3-4A2C-8F18-86D70D6B7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5CE71-7166-4A72-BCFB-A3D509CE5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8A61-C2DA-46AD-8876-18E54C9B4A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BAF3A-2F56-4DDE-B7A5-E22BF248C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EBB2C-24B0-4321-B9BA-B96770575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E5C4-08DF-4ED6-A4EC-6DF9C3D1DB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F3BD0-0E41-448D-9788-6DECAC1D82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E171F-B4BD-40CD-9ED5-D27C54298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15010-A4D5-4BC3-861E-B8ACE1BC03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4D174-40FE-4739-9407-95B9846E2A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AC6BF-AC71-4324-9E97-DEC9B239BA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CC46-CE0B-4513-9A46-12A3410D1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DF002-1D23-4F1D-9F9D-8E5904D9C9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3F621-81A4-471A-9606-D201F313B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6FDA3-986D-4D96-8FA7-BA2366720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B8EA8-4C1F-45B4-AA9D-4D0EA3B8C9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DD249-50B0-4A75-B678-591309B48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A0A8-3220-444B-9170-E36F62E6B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C9E5B-9604-4EF5-BA8E-571DA2E446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1A9F1-F9A2-41B9-B80A-12538577A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44E30-E445-4701-A832-2EDF12E466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46F2C-DA98-4FE4-A2D0-54354837D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7B3AD-C052-4567-B785-27C883ADE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28662-4E61-4A95-ACEF-C832DBC63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2E27A-D30D-475D-A280-5F27C3DBE7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5DD87-7193-497C-B160-C52F1E0EA2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8F5A9-0D05-4C11-897C-8B84C460F7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DF19E-A322-4F3B-9266-58B7311A9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AC6D8-6FD2-4A99-9881-E7FA982E9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627B-3708-40F5-86AA-05769C6752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20795-E5FE-46AC-B5A4-879104658D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EDA16-BE39-4617-AF04-1700EA10B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CD72C-DF06-4280-B4DC-338CD2C2E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7F56-5765-4225-B744-9218E191B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91A74-521D-4C24-BDF0-4C02F4440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45227-6A76-4326-A7B8-5B78078D0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7EEC7-8AD1-4C55-9B1D-7FF047179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5C66D-7000-49D0-866D-3F9743E98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6D1C6-FD79-4F39-BFA3-576C5CD4B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91270-BB44-4C1E-A1E6-E1F9BEDE44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D32B5-5D8E-4464-8302-6275B1EC8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A1BFA-D381-4175-8AA3-F3A428929E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DECF-5B9E-4786-9332-F0E5964A77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CD635-ACA4-4435-B3B8-4C9FB3A63F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91715-0155-4310-9DCA-ACDC8081D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A01AD-5BD2-4128-9695-B24F66905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A602-161D-4B5F-A0E8-94BE2AFD7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12B2-F1AE-4458-86AF-BA1CFAFD6C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8D083-F280-4190-A39C-67D65CE85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E3CF-C68D-4811-8F67-34EE9205D8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C68C8-F3DF-49CD-95DD-84F1C9427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041E7-3E16-4C22-A3A4-97A97FDD9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101B4-A604-40E4-A2C6-24BB9E6C07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7C8BF-CF91-4590-8EBE-CEB153092D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1DC17-49DD-43F1-BA14-59E841875C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F0A41-7A94-4C92-97BC-737D4B5A2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960B8-9FB8-46A1-8BE2-02BD5B4AB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72F5B-6B87-4E70-AC7D-08CCB24F5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FC2E1-77B3-46BB-8E56-34C50C943B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F259F-0AAE-4529-9421-3960A51577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27EA-40FF-4750-923F-A380698779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4D87C-AE0A-4625-8D88-C5F515F14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13603-1328-4410-BCCD-96EC3DA1F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FCFE-4623-4891-819C-0A640C72D2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66C06-97F4-4CDA-91E3-9A3417CB9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DBA09-3FD9-4799-A4B6-EE4C1828A9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A90CB-6098-4F25-BE95-F03DD1940D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3A34E-5011-4BCF-9059-3DEA2FD3CE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5FB40-1B91-4E99-965E-33E6572F3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6DC42-1C93-41B2-A7FE-C12B612BA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EA0AA-4A8B-437E-9DEB-9DF70608A6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4D780-359C-4105-80E5-D8A9522F47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7D74B-AC14-4E55-B566-93AC8F510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44672-2C47-4AD2-84BA-B08DA07AF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25D72-5125-46C4-A862-6BF26FEE5F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2B511-E925-4014-B780-D56B899CD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15CC2-8E5C-41CE-A5D9-1D103E53B7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D093B-84D3-4AE9-942B-57DCDD41E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7E9BC-9751-44A5-B76A-54EEF5A8E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4B6CC-F2CA-424D-BC6D-FBC63DEAE7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8C26-1F2A-4E45-9B94-A306953BB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502A1-647D-4288-8AC0-F171E4282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2FE4F-6D92-4169-A6B0-51F0085D5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2E696-A66F-47D9-9AF6-524502B35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AB6A6-2A5F-4B4B-8CDB-22E4C43A9A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8FA79-15DF-4713-9826-98BBDEC925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7E600-0E46-4315-88E0-A1C1E1F1D6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46BED-7CAF-484A-A106-D5B26A79AB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4D502-E1E8-4C89-ADAB-A0EBCC569C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AE674-5C4F-4BD3-A715-762DDBCBD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F721-FD20-4F9F-8998-91CB7C8E2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F447-7A43-47FC-BE4A-D0B3C0B7B6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6C01-2A6A-465A-99FD-2C1D72F6B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EEA4-1426-41F4-8DC8-E2002F1C7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8AA7B-7C8F-4943-96CD-AB31071F7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D870-9157-4493-B5E1-40C80616FC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601B1-D74D-44B1-B791-34E49F7A2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5B967-D379-435B-A160-7AC1E4DA03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EBF821-04FA-49DF-818F-41576ADC16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DC5DB-8997-4535-A9A8-E361600AD4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BE7E-A9E5-4845-AE54-0401CD7B5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9A88-E73C-4D0B-A13A-74EACA7C7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75BBB-2749-4D75-ADA8-E672DFD9F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3F5C8-6E13-4CB0-9BE1-DC8E1B5FA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2C47A-67CE-4889-B28D-B939DED41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BE008-6AAA-452A-A5FE-D6D8C06DF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630E5-E23C-48FF-A89C-249C261FE6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F3BA8-257B-4523-9074-595D8CC99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831BF-9791-4474-890C-37BF00A70B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B3C25-0BCB-47E1-BDF9-E4C94D979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D0243-E353-4092-92A8-1229999512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0B309-7707-4A23-A432-963BDBAC7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10B3E-E84B-47C4-AF26-2DBC8073A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4FBB1-74E0-43CB-A925-C713EDB48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517D5-AD9F-47DC-9CF0-BA22F64A7E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89D7D-FA78-45FE-AF4E-E74B3E9D2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E191E-B2F4-4565-BCEA-A4BC8F0E45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6E968-4C6B-4FCE-AA33-C6AC9DD34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3F931-82FC-49F2-916C-23FEF49381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21C76-1551-45C5-8CE7-100CB6793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97534-C002-43AA-884C-3782684D4E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EE702-CFD3-4316-A860-66F5B9A7DD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17686-AC99-42A4-A458-BB115A08F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F7BF3-6C80-46C4-A4A5-7C349B966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52F3D-B83C-400E-8537-0CC2578827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3A9E1-FBDB-4FAD-BB49-340901AFA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C0665-3CE8-4904-8064-5EA76C5E05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C7446-A56C-4533-8535-6E4D57663B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1F6D1-8E10-4EF2-8EDD-FD2FF76F8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E28BA-8E0D-4AA0-A87B-520F630CB5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FB787-8299-42F9-9D77-1BA871305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49D9A-B5D0-4BEF-9B3D-480E79D2C5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7C36-3225-47C8-95F6-C3985ED814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FD7B2-D1E5-4EFE-9A4E-2B4B1202E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3D703-1365-4165-A3D8-A9EF71D13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231F9-F290-4FD3-9797-28D564A15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A5379-D120-4182-897F-FD82A1268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273DF-90B1-4BF5-88F5-5A714179A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7B60E-41BA-4E82-8945-93DE47454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0A7E0-08F7-4C74-AC91-D99A010C3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0A380-E0F2-4DD7-B2DF-596A897E3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0658E-9DA4-40C6-A848-F99A0032B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FB20-EC57-4D96-823A-C564C92B97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94DCB-62A7-4107-B222-E754127310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64E93-D284-4633-80BD-872A781CC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C9814-24AF-462B-88EE-AB19C757D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2A66-A68C-4DE6-9ACD-00E625AB4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4CEA9-C404-44B5-9400-747A5B4705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19AD2-6DA7-4A95-BB6A-6A386BE8F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56E77-6EE4-4F14-BB45-8893AC36BC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89399-984F-4CDD-BA51-3249BB548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E6595-C613-427C-9605-F8778AA33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61AE-3ABF-44F3-A8E1-D4F7889E1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B2B5-85B2-427F-A679-93FEE204A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8F1A5-939F-4787-B9BC-7D7BC0135D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1A9E0-0D1F-42EB-9C48-D2DC6A986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F10F4-E57F-4E0E-A031-19456F633E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9E07B-6F09-4C16-B0D5-85E59C787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C81F3-A630-4D4E-A13E-54F8E8F63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12E36-ECF7-444C-850A-11D8E2B99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FB20F-7B60-470E-ABDC-C0E1B1115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2668A-A960-4E64-B5DF-D9D2C8DFF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BCA97-B992-45CF-BA84-693954E94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7781B-5657-4463-A7FB-6E0536C6BD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E2941-966B-4681-832E-C23BB844F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2A497-B815-4078-B92F-51885F93CD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BFDA-A4CB-4FC0-B367-7A0B5980C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14BCD-5266-4855-A5CB-DA2AB6FDF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D2FE0-F0BC-4D17-B0E1-931463FBF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2B40-A313-4F24-B06E-0B4A27DC3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1872C774-2B7C-4616-BE12-12010277F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4859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0</xdr:rowOff>
    </xdr:from>
    <xdr:to>
      <xdr:col>4</xdr:col>
      <xdr:colOff>110092</xdr:colOff>
      <xdr:row>4</xdr:row>
      <xdr:rowOff>126626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C5B85B-F1D9-47E8-BEA4-BB3ABA2980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0"/>
          <a:ext cx="5838539" cy="1755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3</xdr:col>
      <xdr:colOff>681727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31D6C0-22A7-438B-83AB-504AA699DC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4434577" cy="119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C201-A2F8-438B-9368-3B4F8C81EDD2}">
  <sheetPr>
    <tabColor rgb="FFFFFF00"/>
  </sheetPr>
  <dimension ref="A1:P366"/>
  <sheetViews>
    <sheetView zoomScale="85" zoomScaleNormal="85" workbookViewId="0">
      <selection activeCell="R12" sqref="R12"/>
    </sheetView>
  </sheetViews>
  <sheetFormatPr baseColWidth="10" defaultColWidth="11" defaultRowHeight="31.5" customHeight="1" x14ac:dyDescent="0.25"/>
  <cols>
    <col min="1" max="1" width="5.7109375" style="7" customWidth="1"/>
    <col min="2" max="2" width="14.140625" style="7" customWidth="1"/>
    <col min="3" max="3" width="35" style="7" customWidth="1"/>
    <col min="4" max="4" width="26.42578125" style="21" customWidth="1"/>
    <col min="5" max="5" width="17.7109375" style="7" customWidth="1"/>
    <col min="6" max="6" width="15.5703125" style="7" customWidth="1"/>
    <col min="7" max="8" width="17.140625" style="7" customWidth="1"/>
    <col min="9" max="9" width="17.5703125" style="7" customWidth="1"/>
    <col min="10" max="10" width="15.7109375" style="7" customWidth="1"/>
    <col min="11" max="11" width="16.28515625" style="7" customWidth="1"/>
    <col min="12" max="12" width="17" style="7" customWidth="1"/>
    <col min="13" max="13" width="21.28515625" style="7" customWidth="1"/>
    <col min="14" max="14" width="18.7109375" style="21" customWidth="1"/>
    <col min="15" max="15" width="18.28515625" style="23" customWidth="1"/>
    <col min="16" max="16384" width="11" style="7"/>
  </cols>
  <sheetData>
    <row r="1" spans="1:15" s="2" customFormat="1" ht="28.5" customHeight="1" x14ac:dyDescent="0.25">
      <c r="A1" s="1"/>
      <c r="B1" s="1"/>
      <c r="C1" s="1"/>
      <c r="D1" s="1"/>
      <c r="G1" s="134" t="s">
        <v>1860</v>
      </c>
      <c r="H1" s="134"/>
      <c r="I1" s="134"/>
      <c r="J1" s="134"/>
      <c r="K1" s="134"/>
      <c r="L1" s="134"/>
      <c r="M1" s="134"/>
    </row>
    <row r="2" spans="1:15" s="2" customFormat="1" ht="28.5" x14ac:dyDescent="0.25">
      <c r="A2" s="1"/>
      <c r="B2" s="1"/>
      <c r="C2" s="1"/>
      <c r="D2" s="1"/>
      <c r="G2" s="135"/>
      <c r="H2" s="135"/>
      <c r="I2" s="135"/>
      <c r="J2" s="135"/>
      <c r="K2" s="135"/>
      <c r="L2" s="135"/>
      <c r="M2" s="135"/>
    </row>
    <row r="3" spans="1:15" s="2" customFormat="1" ht="28.5" x14ac:dyDescent="0.25">
      <c r="A3" s="1"/>
      <c r="B3" s="1"/>
      <c r="C3" s="1"/>
      <c r="D3" s="1"/>
      <c r="G3" s="135"/>
      <c r="H3" s="135"/>
      <c r="I3" s="135"/>
      <c r="J3" s="135"/>
      <c r="K3" s="135"/>
      <c r="L3" s="135"/>
      <c r="M3" s="135"/>
    </row>
    <row r="4" spans="1:15" s="2" customFormat="1" ht="28.5" x14ac:dyDescent="0.25">
      <c r="A4" s="1"/>
      <c r="B4" s="1"/>
      <c r="C4" s="1"/>
      <c r="D4" s="1"/>
      <c r="G4" s="135"/>
      <c r="H4" s="135"/>
      <c r="I4" s="135"/>
      <c r="J4" s="135"/>
      <c r="K4" s="135"/>
      <c r="L4" s="135"/>
      <c r="M4" s="135"/>
    </row>
    <row r="5" spans="1:15" s="2" customFormat="1" ht="28.5" x14ac:dyDescent="0.25">
      <c r="A5" s="3"/>
      <c r="B5" s="3"/>
      <c r="C5" s="1"/>
      <c r="D5" s="1"/>
      <c r="E5" s="1"/>
      <c r="F5" s="1"/>
      <c r="G5" s="135"/>
      <c r="H5" s="135"/>
      <c r="I5" s="135"/>
      <c r="J5" s="135"/>
      <c r="K5" s="135"/>
      <c r="L5" s="135"/>
      <c r="M5" s="135"/>
    </row>
    <row r="6" spans="1:15" s="2" customFormat="1" ht="28.5" x14ac:dyDescent="0.25">
      <c r="A6" s="1"/>
      <c r="B6" s="1"/>
      <c r="C6" s="1"/>
      <c r="D6" s="1"/>
      <c r="E6" s="1"/>
      <c r="F6" s="1"/>
      <c r="G6" s="1"/>
      <c r="H6" s="4"/>
      <c r="I6" s="1"/>
    </row>
    <row r="7" spans="1:15" s="2" customFormat="1" ht="29.25" customHeight="1" x14ac:dyDescent="0.25">
      <c r="A7" s="136" t="s">
        <v>0</v>
      </c>
      <c r="B7" s="137"/>
      <c r="C7" s="137"/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7"/>
      <c r="O7" s="137"/>
    </row>
    <row r="8" spans="1:15" s="2" customFormat="1" ht="15.75" customHeight="1" x14ac:dyDescent="0.25">
      <c r="A8" s="136"/>
      <c r="B8" s="137"/>
      <c r="C8" s="137"/>
      <c r="D8" s="137"/>
      <c r="E8" s="138"/>
      <c r="F8" s="138"/>
      <c r="G8" s="138"/>
      <c r="H8" s="138"/>
      <c r="I8" s="138"/>
      <c r="J8" s="138"/>
      <c r="K8" s="138"/>
      <c r="L8" s="138"/>
      <c r="M8" s="138"/>
      <c r="N8" s="137"/>
      <c r="O8" s="137"/>
    </row>
    <row r="9" spans="1:15" s="2" customFormat="1" ht="15" customHeight="1" x14ac:dyDescent="0.25">
      <c r="C9" s="1"/>
      <c r="D9" s="5"/>
      <c r="E9" s="1"/>
      <c r="F9" s="1"/>
      <c r="G9" s="1"/>
      <c r="H9" s="1"/>
      <c r="I9" s="1"/>
      <c r="J9" s="1"/>
      <c r="K9" s="1"/>
      <c r="L9" s="1"/>
      <c r="M9" s="1"/>
      <c r="N9" s="5"/>
      <c r="O9" s="6"/>
    </row>
    <row r="10" spans="1:15" ht="79.5" customHeight="1" x14ac:dyDescent="0.25">
      <c r="A10" s="163" t="s">
        <v>1</v>
      </c>
      <c r="B10" s="164" t="s">
        <v>2</v>
      </c>
      <c r="C10" s="163" t="s">
        <v>1858</v>
      </c>
      <c r="D10" s="165" t="s">
        <v>3</v>
      </c>
      <c r="E10" s="166" t="s">
        <v>4</v>
      </c>
      <c r="F10" s="166" t="s">
        <v>5</v>
      </c>
      <c r="G10" s="164" t="s">
        <v>6</v>
      </c>
      <c r="H10" s="166" t="s">
        <v>7</v>
      </c>
      <c r="I10" s="166" t="s">
        <v>8</v>
      </c>
      <c r="J10" s="166" t="s">
        <v>9</v>
      </c>
      <c r="K10" s="166" t="s">
        <v>10</v>
      </c>
      <c r="L10" s="166" t="s">
        <v>11</v>
      </c>
      <c r="M10" s="166" t="s">
        <v>12</v>
      </c>
      <c r="N10" s="164" t="s">
        <v>13</v>
      </c>
      <c r="O10" s="167" t="s">
        <v>14</v>
      </c>
    </row>
    <row r="11" spans="1:15" s="2" customFormat="1" ht="33.75" customHeight="1" x14ac:dyDescent="0.25">
      <c r="A11" s="8">
        <v>1</v>
      </c>
      <c r="B11" s="110" t="s">
        <v>15</v>
      </c>
      <c r="C11" s="8" t="s">
        <v>16</v>
      </c>
      <c r="D11" s="8" t="s">
        <v>17</v>
      </c>
      <c r="E11" s="9">
        <v>17500</v>
      </c>
      <c r="F11" s="9">
        <v>6000</v>
      </c>
      <c r="G11" s="9">
        <v>0</v>
      </c>
      <c r="H11" s="9">
        <v>4500</v>
      </c>
      <c r="I11" s="9"/>
      <c r="J11" s="9">
        <v>375</v>
      </c>
      <c r="K11" s="9">
        <v>250</v>
      </c>
      <c r="L11" s="9">
        <v>12000</v>
      </c>
      <c r="M11" s="10">
        <f t="shared" ref="M11:M54" si="0">SUM(E11:L11)</f>
        <v>40625</v>
      </c>
      <c r="N11" s="8" t="s">
        <v>18</v>
      </c>
      <c r="O11" s="206">
        <v>22972.23</v>
      </c>
    </row>
    <row r="12" spans="1:15" s="2" customFormat="1" ht="33.75" customHeight="1" x14ac:dyDescent="0.25">
      <c r="A12" s="8">
        <f>A11+1</f>
        <v>2</v>
      </c>
      <c r="B12" s="110" t="s">
        <v>15</v>
      </c>
      <c r="C12" s="8" t="s">
        <v>19</v>
      </c>
      <c r="D12" s="8" t="s">
        <v>20</v>
      </c>
      <c r="E12" s="9">
        <v>12773</v>
      </c>
      <c r="F12" s="9">
        <v>6000</v>
      </c>
      <c r="G12" s="9">
        <v>0</v>
      </c>
      <c r="H12" s="9">
        <v>4000</v>
      </c>
      <c r="I12" s="9"/>
      <c r="J12" s="9">
        <v>375</v>
      </c>
      <c r="K12" s="9">
        <v>250</v>
      </c>
      <c r="L12" s="9">
        <v>12000</v>
      </c>
      <c r="M12" s="10">
        <f t="shared" si="0"/>
        <v>35398</v>
      </c>
      <c r="N12" s="8" t="s">
        <v>18</v>
      </c>
      <c r="O12" s="8"/>
    </row>
    <row r="13" spans="1:15" s="2" customFormat="1" ht="33.75" customHeight="1" x14ac:dyDescent="0.25">
      <c r="A13" s="8">
        <f t="shared" ref="A13:A76" si="1">A12+1</f>
        <v>3</v>
      </c>
      <c r="B13" s="110" t="s">
        <v>15</v>
      </c>
      <c r="C13" s="8" t="s">
        <v>21</v>
      </c>
      <c r="D13" s="8" t="s">
        <v>22</v>
      </c>
      <c r="E13" s="9">
        <v>3295</v>
      </c>
      <c r="F13" s="9">
        <v>0</v>
      </c>
      <c r="G13" s="9">
        <v>0</v>
      </c>
      <c r="H13" s="9">
        <v>2000</v>
      </c>
      <c r="I13" s="9"/>
      <c r="J13" s="9">
        <v>0</v>
      </c>
      <c r="K13" s="9">
        <v>250</v>
      </c>
      <c r="L13" s="168">
        <v>0</v>
      </c>
      <c r="M13" s="10">
        <f t="shared" si="0"/>
        <v>5545</v>
      </c>
      <c r="N13" s="8" t="s">
        <v>18</v>
      </c>
      <c r="O13" s="8" t="s">
        <v>18</v>
      </c>
    </row>
    <row r="14" spans="1:15" s="2" customFormat="1" ht="33.75" customHeight="1" x14ac:dyDescent="0.25">
      <c r="A14" s="8">
        <f t="shared" si="1"/>
        <v>4</v>
      </c>
      <c r="B14" s="110" t="s">
        <v>15</v>
      </c>
      <c r="C14" s="8" t="s">
        <v>23</v>
      </c>
      <c r="D14" s="8" t="s">
        <v>22</v>
      </c>
      <c r="E14" s="9">
        <v>3295</v>
      </c>
      <c r="F14" s="9">
        <v>0</v>
      </c>
      <c r="G14" s="9">
        <v>0</v>
      </c>
      <c r="H14" s="9">
        <v>2000</v>
      </c>
      <c r="I14" s="9"/>
      <c r="J14" s="9">
        <v>0</v>
      </c>
      <c r="K14" s="9">
        <v>250</v>
      </c>
      <c r="L14" s="168">
        <v>0</v>
      </c>
      <c r="M14" s="10">
        <f t="shared" si="0"/>
        <v>5545</v>
      </c>
      <c r="N14" s="8" t="s">
        <v>18</v>
      </c>
      <c r="O14" s="8" t="s">
        <v>18</v>
      </c>
    </row>
    <row r="15" spans="1:15" s="2" customFormat="1" ht="33.75" customHeight="1" x14ac:dyDescent="0.25">
      <c r="A15" s="8">
        <f t="shared" si="1"/>
        <v>5</v>
      </c>
      <c r="B15" s="110" t="s">
        <v>15</v>
      </c>
      <c r="C15" s="8" t="s">
        <v>24</v>
      </c>
      <c r="D15" s="8" t="s">
        <v>25</v>
      </c>
      <c r="E15" s="9">
        <v>6759</v>
      </c>
      <c r="F15" s="9">
        <v>0</v>
      </c>
      <c r="G15" s="9">
        <v>0</v>
      </c>
      <c r="H15" s="9">
        <v>3800</v>
      </c>
      <c r="I15" s="9"/>
      <c r="J15" s="9">
        <v>375</v>
      </c>
      <c r="K15" s="9">
        <v>250</v>
      </c>
      <c r="L15" s="168">
        <v>0</v>
      </c>
      <c r="M15" s="10">
        <f t="shared" si="0"/>
        <v>11184</v>
      </c>
      <c r="N15" s="8" t="s">
        <v>18</v>
      </c>
      <c r="O15" s="206">
        <v>1470</v>
      </c>
    </row>
    <row r="16" spans="1:15" s="2" customFormat="1" ht="33.75" customHeight="1" x14ac:dyDescent="0.25">
      <c r="A16" s="8">
        <f t="shared" si="1"/>
        <v>6</v>
      </c>
      <c r="B16" s="110" t="s">
        <v>15</v>
      </c>
      <c r="C16" s="8" t="s">
        <v>26</v>
      </c>
      <c r="D16" s="8" t="s">
        <v>27</v>
      </c>
      <c r="E16" s="9">
        <v>1460</v>
      </c>
      <c r="F16" s="9">
        <v>0</v>
      </c>
      <c r="G16" s="9">
        <v>35</v>
      </c>
      <c r="H16" s="9">
        <v>2000</v>
      </c>
      <c r="I16" s="9"/>
      <c r="J16" s="9">
        <v>0</v>
      </c>
      <c r="K16" s="9">
        <v>250</v>
      </c>
      <c r="L16" s="168">
        <v>555.04999999999995</v>
      </c>
      <c r="M16" s="10">
        <f t="shared" si="0"/>
        <v>4300.05</v>
      </c>
      <c r="N16" s="8" t="s">
        <v>18</v>
      </c>
      <c r="O16" s="8" t="s">
        <v>18</v>
      </c>
    </row>
    <row r="17" spans="1:15" s="2" customFormat="1" ht="33.75" customHeight="1" x14ac:dyDescent="0.25">
      <c r="A17" s="8">
        <f t="shared" si="1"/>
        <v>7</v>
      </c>
      <c r="B17" s="110" t="s">
        <v>15</v>
      </c>
      <c r="C17" s="8" t="s">
        <v>28</v>
      </c>
      <c r="D17" s="8" t="s">
        <v>29</v>
      </c>
      <c r="E17" s="9">
        <v>10261</v>
      </c>
      <c r="F17" s="9">
        <v>0</v>
      </c>
      <c r="G17" s="9">
        <v>0</v>
      </c>
      <c r="H17" s="9">
        <v>4000</v>
      </c>
      <c r="I17" s="9"/>
      <c r="J17" s="9">
        <v>375</v>
      </c>
      <c r="K17" s="9">
        <v>250</v>
      </c>
      <c r="L17" s="168">
        <v>0</v>
      </c>
      <c r="M17" s="10">
        <f t="shared" si="0"/>
        <v>14886</v>
      </c>
      <c r="N17" s="8" t="s">
        <v>18</v>
      </c>
      <c r="O17" s="8" t="s">
        <v>18</v>
      </c>
    </row>
    <row r="18" spans="1:15" s="2" customFormat="1" ht="33.75" customHeight="1" x14ac:dyDescent="0.25">
      <c r="A18" s="8">
        <f t="shared" si="1"/>
        <v>8</v>
      </c>
      <c r="B18" s="110" t="s">
        <v>15</v>
      </c>
      <c r="C18" s="8" t="s">
        <v>30</v>
      </c>
      <c r="D18" s="8" t="s">
        <v>25</v>
      </c>
      <c r="E18" s="9">
        <v>6759</v>
      </c>
      <c r="F18" s="9">
        <v>0</v>
      </c>
      <c r="G18" s="9">
        <v>0</v>
      </c>
      <c r="H18" s="9">
        <v>3800</v>
      </c>
      <c r="I18" s="9"/>
      <c r="J18" s="9">
        <v>375</v>
      </c>
      <c r="K18" s="9">
        <v>250</v>
      </c>
      <c r="L18" s="168">
        <v>0</v>
      </c>
      <c r="M18" s="10">
        <f t="shared" si="0"/>
        <v>11184</v>
      </c>
      <c r="N18" s="8" t="s">
        <v>18</v>
      </c>
      <c r="O18" s="8" t="s">
        <v>18</v>
      </c>
    </row>
    <row r="19" spans="1:15" s="2" customFormat="1" ht="33.75" customHeight="1" x14ac:dyDescent="0.25">
      <c r="A19" s="8">
        <f t="shared" si="1"/>
        <v>9</v>
      </c>
      <c r="B19" s="110" t="s">
        <v>15</v>
      </c>
      <c r="C19" s="8" t="s">
        <v>31</v>
      </c>
      <c r="D19" s="8" t="s">
        <v>32</v>
      </c>
      <c r="E19" s="9">
        <v>5835</v>
      </c>
      <c r="F19" s="9">
        <v>0</v>
      </c>
      <c r="G19" s="9">
        <v>0</v>
      </c>
      <c r="H19" s="9">
        <v>3800</v>
      </c>
      <c r="I19" s="9"/>
      <c r="J19" s="9">
        <v>375</v>
      </c>
      <c r="K19" s="9">
        <v>250</v>
      </c>
      <c r="L19" s="168">
        <v>0</v>
      </c>
      <c r="M19" s="10">
        <f t="shared" si="0"/>
        <v>10260</v>
      </c>
      <c r="N19" s="8" t="s">
        <v>18</v>
      </c>
      <c r="O19" s="8" t="s">
        <v>18</v>
      </c>
    </row>
    <row r="20" spans="1:15" s="2" customFormat="1" ht="33.75" customHeight="1" x14ac:dyDescent="0.25">
      <c r="A20" s="8">
        <f t="shared" si="1"/>
        <v>10</v>
      </c>
      <c r="B20" s="110" t="s">
        <v>15</v>
      </c>
      <c r="C20" s="8" t="s">
        <v>33</v>
      </c>
      <c r="D20" s="8" t="s">
        <v>27</v>
      </c>
      <c r="E20" s="9">
        <v>1460</v>
      </c>
      <c r="F20" s="9">
        <v>0</v>
      </c>
      <c r="G20" s="9">
        <v>35</v>
      </c>
      <c r="H20" s="9">
        <v>2000</v>
      </c>
      <c r="I20" s="9"/>
      <c r="J20" s="9">
        <v>0</v>
      </c>
      <c r="K20" s="9">
        <v>250</v>
      </c>
      <c r="L20" s="168">
        <v>555.04999999999995</v>
      </c>
      <c r="M20" s="10">
        <f t="shared" si="0"/>
        <v>4300.05</v>
      </c>
      <c r="N20" s="8" t="s">
        <v>18</v>
      </c>
      <c r="O20" s="8" t="s">
        <v>18</v>
      </c>
    </row>
    <row r="21" spans="1:15" s="2" customFormat="1" ht="33.75" customHeight="1" x14ac:dyDescent="0.25">
      <c r="A21" s="8">
        <f t="shared" si="1"/>
        <v>11</v>
      </c>
      <c r="B21" s="110" t="s">
        <v>15</v>
      </c>
      <c r="C21" s="8" t="s">
        <v>34</v>
      </c>
      <c r="D21" s="8" t="s">
        <v>27</v>
      </c>
      <c r="E21" s="9">
        <v>1460</v>
      </c>
      <c r="F21" s="9">
        <v>0</v>
      </c>
      <c r="G21" s="9">
        <v>35</v>
      </c>
      <c r="H21" s="9">
        <v>2000</v>
      </c>
      <c r="I21" s="9"/>
      <c r="J21" s="9">
        <v>0</v>
      </c>
      <c r="K21" s="9">
        <v>250</v>
      </c>
      <c r="L21" s="168">
        <v>555.04999999999995</v>
      </c>
      <c r="M21" s="10">
        <f t="shared" si="0"/>
        <v>4300.05</v>
      </c>
      <c r="N21" s="8" t="s">
        <v>18</v>
      </c>
      <c r="O21" s="8" t="s">
        <v>18</v>
      </c>
    </row>
    <row r="22" spans="1:15" s="2" customFormat="1" ht="33.75" customHeight="1" x14ac:dyDescent="0.25">
      <c r="A22" s="8">
        <f t="shared" si="1"/>
        <v>12</v>
      </c>
      <c r="B22" s="110" t="s">
        <v>15</v>
      </c>
      <c r="C22" s="8" t="s">
        <v>35</v>
      </c>
      <c r="D22" s="8" t="s">
        <v>32</v>
      </c>
      <c r="E22" s="9">
        <v>5835</v>
      </c>
      <c r="F22" s="9">
        <v>0</v>
      </c>
      <c r="G22" s="9">
        <v>0</v>
      </c>
      <c r="H22" s="9">
        <v>3800</v>
      </c>
      <c r="I22" s="9"/>
      <c r="J22" s="9">
        <v>375</v>
      </c>
      <c r="K22" s="9">
        <v>250</v>
      </c>
      <c r="L22" s="168">
        <v>0</v>
      </c>
      <c r="M22" s="10">
        <f t="shared" si="0"/>
        <v>10260</v>
      </c>
      <c r="N22" s="8" t="s">
        <v>18</v>
      </c>
      <c r="O22" s="8" t="s">
        <v>18</v>
      </c>
    </row>
    <row r="23" spans="1:15" ht="31.5" customHeight="1" x14ac:dyDescent="0.25">
      <c r="A23" s="8">
        <f t="shared" si="1"/>
        <v>13</v>
      </c>
      <c r="B23" s="110" t="s">
        <v>15</v>
      </c>
      <c r="C23" s="8" t="s">
        <v>36</v>
      </c>
      <c r="D23" s="8" t="s">
        <v>32</v>
      </c>
      <c r="E23" s="9">
        <v>5835</v>
      </c>
      <c r="F23" s="9">
        <v>0</v>
      </c>
      <c r="G23" s="9">
        <v>0</v>
      </c>
      <c r="H23" s="9">
        <v>3800</v>
      </c>
      <c r="I23" s="9">
        <v>0</v>
      </c>
      <c r="J23" s="9">
        <v>0</v>
      </c>
      <c r="K23" s="9">
        <v>250</v>
      </c>
      <c r="L23" s="168">
        <v>0</v>
      </c>
      <c r="M23" s="10">
        <f t="shared" si="0"/>
        <v>9885</v>
      </c>
      <c r="N23" s="8" t="s">
        <v>18</v>
      </c>
      <c r="O23" s="8" t="s">
        <v>18</v>
      </c>
    </row>
    <row r="24" spans="1:15" s="2" customFormat="1" ht="33.75" customHeight="1" x14ac:dyDescent="0.25">
      <c r="A24" s="8">
        <f t="shared" si="1"/>
        <v>14</v>
      </c>
      <c r="B24" s="110" t="s">
        <v>15</v>
      </c>
      <c r="C24" s="8" t="s">
        <v>37</v>
      </c>
      <c r="D24" s="8" t="s">
        <v>38</v>
      </c>
      <c r="E24" s="9">
        <v>2441</v>
      </c>
      <c r="F24" s="9">
        <v>0</v>
      </c>
      <c r="G24" s="9">
        <v>35</v>
      </c>
      <c r="H24" s="9">
        <v>2400</v>
      </c>
      <c r="I24" s="9"/>
      <c r="J24" s="9">
        <v>0</v>
      </c>
      <c r="K24" s="9">
        <v>250</v>
      </c>
      <c r="L24" s="168">
        <v>0</v>
      </c>
      <c r="M24" s="10">
        <f t="shared" si="0"/>
        <v>5126</v>
      </c>
      <c r="N24" s="8" t="s">
        <v>18</v>
      </c>
      <c r="O24" s="8" t="s">
        <v>18</v>
      </c>
    </row>
    <row r="25" spans="1:15" s="2" customFormat="1" ht="33.75" customHeight="1" x14ac:dyDescent="0.25">
      <c r="A25" s="8">
        <f t="shared" si="1"/>
        <v>15</v>
      </c>
      <c r="B25" s="110" t="s">
        <v>15</v>
      </c>
      <c r="C25" s="8" t="s">
        <v>39</v>
      </c>
      <c r="D25" s="8" t="s">
        <v>29</v>
      </c>
      <c r="E25" s="9">
        <v>10261</v>
      </c>
      <c r="F25" s="9">
        <v>0</v>
      </c>
      <c r="G25" s="9">
        <v>0</v>
      </c>
      <c r="H25" s="9">
        <v>4000</v>
      </c>
      <c r="I25" s="9"/>
      <c r="J25" s="9">
        <v>375</v>
      </c>
      <c r="K25" s="9">
        <v>250</v>
      </c>
      <c r="L25" s="168">
        <v>0</v>
      </c>
      <c r="M25" s="10">
        <f t="shared" si="0"/>
        <v>14886</v>
      </c>
      <c r="N25" s="8" t="s">
        <v>18</v>
      </c>
      <c r="O25" s="8" t="s">
        <v>18</v>
      </c>
    </row>
    <row r="26" spans="1:15" s="2" customFormat="1" ht="33.75" customHeight="1" x14ac:dyDescent="0.25">
      <c r="A26" s="8">
        <f t="shared" si="1"/>
        <v>16</v>
      </c>
      <c r="B26" s="110" t="s">
        <v>15</v>
      </c>
      <c r="C26" s="111" t="s">
        <v>40</v>
      </c>
      <c r="D26" s="8" t="s">
        <v>38</v>
      </c>
      <c r="E26" s="9">
        <f>8216</f>
        <v>8216</v>
      </c>
      <c r="F26" s="9">
        <v>0</v>
      </c>
      <c r="G26" s="9"/>
      <c r="H26" s="9">
        <f>4000</f>
        <v>4000</v>
      </c>
      <c r="I26" s="9"/>
      <c r="J26" s="9">
        <f>375</f>
        <v>375</v>
      </c>
      <c r="K26" s="9">
        <f>250</f>
        <v>250</v>
      </c>
      <c r="L26" s="168">
        <v>0</v>
      </c>
      <c r="M26" s="10">
        <f t="shared" si="0"/>
        <v>12841</v>
      </c>
      <c r="N26" s="8" t="s">
        <v>41</v>
      </c>
      <c r="O26" s="206">
        <v>1890</v>
      </c>
    </row>
    <row r="27" spans="1:15" s="2" customFormat="1" ht="33.75" customHeight="1" x14ac:dyDescent="0.25">
      <c r="A27" s="8">
        <f t="shared" si="1"/>
        <v>17</v>
      </c>
      <c r="B27" s="110" t="s">
        <v>15</v>
      </c>
      <c r="C27" s="8" t="s">
        <v>42</v>
      </c>
      <c r="D27" s="8" t="s">
        <v>32</v>
      </c>
      <c r="E27" s="9">
        <v>5835</v>
      </c>
      <c r="F27" s="9">
        <v>0</v>
      </c>
      <c r="G27" s="9">
        <v>0</v>
      </c>
      <c r="H27" s="9">
        <v>3800</v>
      </c>
      <c r="I27" s="9"/>
      <c r="J27" s="9">
        <v>375</v>
      </c>
      <c r="K27" s="9">
        <v>250</v>
      </c>
      <c r="L27" s="168">
        <v>0</v>
      </c>
      <c r="M27" s="10">
        <f t="shared" si="0"/>
        <v>10260</v>
      </c>
      <c r="N27" s="8" t="s">
        <v>18</v>
      </c>
      <c r="O27" s="8" t="s">
        <v>18</v>
      </c>
    </row>
    <row r="28" spans="1:15" s="2" customFormat="1" ht="33.75" customHeight="1" x14ac:dyDescent="0.25">
      <c r="A28" s="8">
        <f t="shared" si="1"/>
        <v>18</v>
      </c>
      <c r="B28" s="110" t="s">
        <v>15</v>
      </c>
      <c r="C28" s="8" t="s">
        <v>43</v>
      </c>
      <c r="D28" s="8" t="s">
        <v>44</v>
      </c>
      <c r="E28" s="9">
        <v>10261</v>
      </c>
      <c r="F28" s="9">
        <v>0</v>
      </c>
      <c r="G28" s="9">
        <v>0</v>
      </c>
      <c r="H28" s="9">
        <v>4000</v>
      </c>
      <c r="I28" s="9"/>
      <c r="J28" s="9">
        <v>375</v>
      </c>
      <c r="K28" s="9">
        <v>250</v>
      </c>
      <c r="L28" s="168">
        <v>0</v>
      </c>
      <c r="M28" s="10">
        <f t="shared" si="0"/>
        <v>14886</v>
      </c>
      <c r="N28" s="8" t="s">
        <v>18</v>
      </c>
      <c r="O28" s="8" t="s">
        <v>18</v>
      </c>
    </row>
    <row r="29" spans="1:15" s="2" customFormat="1" ht="33.75" customHeight="1" x14ac:dyDescent="0.25">
      <c r="A29" s="8">
        <f t="shared" si="1"/>
        <v>19</v>
      </c>
      <c r="B29" s="110" t="s">
        <v>15</v>
      </c>
      <c r="C29" s="8" t="s">
        <v>45</v>
      </c>
      <c r="D29" s="8" t="s">
        <v>32</v>
      </c>
      <c r="E29" s="9">
        <v>5835</v>
      </c>
      <c r="F29" s="9">
        <v>0</v>
      </c>
      <c r="G29" s="9">
        <v>0</v>
      </c>
      <c r="H29" s="9">
        <v>3800</v>
      </c>
      <c r="I29" s="9"/>
      <c r="J29" s="9">
        <v>375</v>
      </c>
      <c r="K29" s="9">
        <v>250</v>
      </c>
      <c r="L29" s="168">
        <v>0</v>
      </c>
      <c r="M29" s="10">
        <f t="shared" si="0"/>
        <v>10260</v>
      </c>
      <c r="N29" s="8" t="s">
        <v>18</v>
      </c>
      <c r="O29" s="8" t="s">
        <v>18</v>
      </c>
    </row>
    <row r="30" spans="1:15" s="2" customFormat="1" ht="33.75" customHeight="1" x14ac:dyDescent="0.25">
      <c r="A30" s="8">
        <f t="shared" si="1"/>
        <v>20</v>
      </c>
      <c r="B30" s="110" t="s">
        <v>15</v>
      </c>
      <c r="C30" s="8" t="s">
        <v>46</v>
      </c>
      <c r="D30" s="8" t="s">
        <v>44</v>
      </c>
      <c r="E30" s="9">
        <v>10261</v>
      </c>
      <c r="F30" s="9">
        <v>0</v>
      </c>
      <c r="G30" s="9">
        <v>0</v>
      </c>
      <c r="H30" s="9">
        <v>4000</v>
      </c>
      <c r="I30" s="9"/>
      <c r="J30" s="9">
        <v>375</v>
      </c>
      <c r="K30" s="9">
        <v>250</v>
      </c>
      <c r="L30" s="168">
        <v>0</v>
      </c>
      <c r="M30" s="10">
        <f t="shared" si="0"/>
        <v>14886</v>
      </c>
      <c r="N30" s="8" t="s">
        <v>18</v>
      </c>
      <c r="O30" s="206">
        <v>22972.23</v>
      </c>
    </row>
    <row r="31" spans="1:15" s="2" customFormat="1" ht="33.75" customHeight="1" x14ac:dyDescent="0.25">
      <c r="A31" s="8">
        <f t="shared" si="1"/>
        <v>21</v>
      </c>
      <c r="B31" s="110" t="s">
        <v>15</v>
      </c>
      <c r="C31" s="8" t="s">
        <v>47</v>
      </c>
      <c r="D31" s="8" t="s">
        <v>32</v>
      </c>
      <c r="E31" s="9">
        <v>5835</v>
      </c>
      <c r="F31" s="9">
        <v>0</v>
      </c>
      <c r="G31" s="9">
        <v>0</v>
      </c>
      <c r="H31" s="9">
        <v>3800</v>
      </c>
      <c r="I31" s="9"/>
      <c r="J31" s="9">
        <v>375</v>
      </c>
      <c r="K31" s="9">
        <v>250</v>
      </c>
      <c r="L31" s="168">
        <v>0</v>
      </c>
      <c r="M31" s="10">
        <f t="shared" si="0"/>
        <v>10260</v>
      </c>
      <c r="N31" s="8" t="s">
        <v>18</v>
      </c>
      <c r="O31" s="8" t="s">
        <v>18</v>
      </c>
    </row>
    <row r="32" spans="1:15" s="2" customFormat="1" ht="33.75" customHeight="1" x14ac:dyDescent="0.25">
      <c r="A32" s="8">
        <f t="shared" si="1"/>
        <v>22</v>
      </c>
      <c r="B32" s="110" t="s">
        <v>15</v>
      </c>
      <c r="C32" s="8" t="s">
        <v>48</v>
      </c>
      <c r="D32" s="8" t="s">
        <v>49</v>
      </c>
      <c r="E32" s="9">
        <v>3757</v>
      </c>
      <c r="F32" s="9">
        <v>0</v>
      </c>
      <c r="G32" s="9">
        <v>0</v>
      </c>
      <c r="H32" s="9">
        <v>3000</v>
      </c>
      <c r="I32" s="9"/>
      <c r="J32" s="9">
        <v>0</v>
      </c>
      <c r="K32" s="9">
        <v>250</v>
      </c>
      <c r="L32" s="168">
        <v>0</v>
      </c>
      <c r="M32" s="10">
        <f t="shared" si="0"/>
        <v>7007</v>
      </c>
      <c r="N32" s="8" t="s">
        <v>18</v>
      </c>
      <c r="O32" s="8" t="s">
        <v>18</v>
      </c>
    </row>
    <row r="33" spans="1:15" s="2" customFormat="1" ht="33.75" customHeight="1" x14ac:dyDescent="0.25">
      <c r="A33" s="8">
        <f t="shared" si="1"/>
        <v>23</v>
      </c>
      <c r="B33" s="110" t="s">
        <v>15</v>
      </c>
      <c r="C33" s="8" t="s">
        <v>50</v>
      </c>
      <c r="D33" s="8" t="s">
        <v>51</v>
      </c>
      <c r="E33" s="9">
        <v>1682</v>
      </c>
      <c r="F33" s="9">
        <v>0</v>
      </c>
      <c r="G33" s="9">
        <v>35</v>
      </c>
      <c r="H33" s="9">
        <v>2000</v>
      </c>
      <c r="I33" s="9"/>
      <c r="J33" s="9">
        <v>0</v>
      </c>
      <c r="K33" s="9">
        <v>250</v>
      </c>
      <c r="L33" s="168">
        <v>555.04999999999995</v>
      </c>
      <c r="M33" s="10">
        <f t="shared" si="0"/>
        <v>4522.05</v>
      </c>
      <c r="N33" s="8" t="s">
        <v>18</v>
      </c>
      <c r="O33" s="8" t="s">
        <v>18</v>
      </c>
    </row>
    <row r="34" spans="1:15" s="2" customFormat="1" ht="33.75" customHeight="1" x14ac:dyDescent="0.25">
      <c r="A34" s="8">
        <f t="shared" si="1"/>
        <v>24</v>
      </c>
      <c r="B34" s="110" t="s">
        <v>15</v>
      </c>
      <c r="C34" s="8" t="s">
        <v>52</v>
      </c>
      <c r="D34" s="8" t="s">
        <v>27</v>
      </c>
      <c r="E34" s="9">
        <v>1460</v>
      </c>
      <c r="F34" s="9">
        <v>0</v>
      </c>
      <c r="G34" s="9">
        <v>35</v>
      </c>
      <c r="H34" s="9">
        <v>2000</v>
      </c>
      <c r="I34" s="9"/>
      <c r="J34" s="9">
        <v>0</v>
      </c>
      <c r="K34" s="9">
        <v>250</v>
      </c>
      <c r="L34" s="168">
        <v>555.04999999999995</v>
      </c>
      <c r="M34" s="10">
        <f t="shared" si="0"/>
        <v>4300.05</v>
      </c>
      <c r="N34" s="8" t="s">
        <v>18</v>
      </c>
      <c r="O34" s="8" t="s">
        <v>18</v>
      </c>
    </row>
    <row r="35" spans="1:15" s="2" customFormat="1" ht="33.75" customHeight="1" x14ac:dyDescent="0.25">
      <c r="A35" s="8">
        <f t="shared" si="1"/>
        <v>25</v>
      </c>
      <c r="B35" s="110" t="s">
        <v>15</v>
      </c>
      <c r="C35" s="8" t="s">
        <v>53</v>
      </c>
      <c r="D35" s="8" t="s">
        <v>25</v>
      </c>
      <c r="E35" s="9">
        <v>6759</v>
      </c>
      <c r="F35" s="9">
        <v>0</v>
      </c>
      <c r="G35" s="9">
        <v>0</v>
      </c>
      <c r="H35" s="9">
        <v>3800</v>
      </c>
      <c r="I35" s="9"/>
      <c r="J35" s="9">
        <v>375</v>
      </c>
      <c r="K35" s="9">
        <v>250</v>
      </c>
      <c r="L35" s="168">
        <v>0</v>
      </c>
      <c r="M35" s="10">
        <f t="shared" si="0"/>
        <v>11184</v>
      </c>
      <c r="N35" s="8" t="s">
        <v>18</v>
      </c>
      <c r="O35" s="8" t="s">
        <v>18</v>
      </c>
    </row>
    <row r="36" spans="1:15" s="2" customFormat="1" ht="33.75" customHeight="1" x14ac:dyDescent="0.25">
      <c r="A36" s="8">
        <f t="shared" si="1"/>
        <v>26</v>
      </c>
      <c r="B36" s="110" t="s">
        <v>15</v>
      </c>
      <c r="C36" s="8" t="s">
        <v>54</v>
      </c>
      <c r="D36" s="8" t="s">
        <v>27</v>
      </c>
      <c r="E36" s="9">
        <v>1460</v>
      </c>
      <c r="F36" s="9">
        <v>0</v>
      </c>
      <c r="G36" s="9">
        <v>0</v>
      </c>
      <c r="H36" s="9">
        <v>2000</v>
      </c>
      <c r="I36" s="9"/>
      <c r="J36" s="9">
        <v>0</v>
      </c>
      <c r="K36" s="9">
        <v>250</v>
      </c>
      <c r="L36" s="168">
        <v>555.04999999999995</v>
      </c>
      <c r="M36" s="10">
        <f t="shared" si="0"/>
        <v>4265.05</v>
      </c>
      <c r="N36" s="8" t="s">
        <v>18</v>
      </c>
      <c r="O36" s="8" t="s">
        <v>18</v>
      </c>
    </row>
    <row r="37" spans="1:15" s="2" customFormat="1" ht="33.75" customHeight="1" x14ac:dyDescent="0.25">
      <c r="A37" s="8">
        <f t="shared" si="1"/>
        <v>27</v>
      </c>
      <c r="B37" s="110" t="s">
        <v>15</v>
      </c>
      <c r="C37" s="8" t="s">
        <v>55</v>
      </c>
      <c r="D37" s="8" t="s">
        <v>32</v>
      </c>
      <c r="E37" s="9">
        <v>5835</v>
      </c>
      <c r="F37" s="9">
        <v>0</v>
      </c>
      <c r="G37" s="9">
        <v>0</v>
      </c>
      <c r="H37" s="9">
        <v>3800</v>
      </c>
      <c r="I37" s="9"/>
      <c r="J37" s="9">
        <v>375</v>
      </c>
      <c r="K37" s="9">
        <v>250</v>
      </c>
      <c r="L37" s="168">
        <v>0</v>
      </c>
      <c r="M37" s="10">
        <f t="shared" si="0"/>
        <v>10260</v>
      </c>
      <c r="N37" s="8" t="s">
        <v>18</v>
      </c>
      <c r="O37" s="8" t="s">
        <v>18</v>
      </c>
    </row>
    <row r="38" spans="1:15" s="2" customFormat="1" ht="33.75" customHeight="1" x14ac:dyDescent="0.25">
      <c r="A38" s="8">
        <f t="shared" si="1"/>
        <v>28</v>
      </c>
      <c r="B38" s="110" t="s">
        <v>15</v>
      </c>
      <c r="C38" s="8" t="s">
        <v>56</v>
      </c>
      <c r="D38" s="8" t="s">
        <v>38</v>
      </c>
      <c r="E38" s="9">
        <v>2441</v>
      </c>
      <c r="F38" s="9">
        <v>0</v>
      </c>
      <c r="G38" s="9">
        <v>35</v>
      </c>
      <c r="H38" s="9">
        <v>2400</v>
      </c>
      <c r="I38" s="9"/>
      <c r="J38" s="9">
        <v>0</v>
      </c>
      <c r="K38" s="9">
        <v>250</v>
      </c>
      <c r="L38" s="168">
        <v>0</v>
      </c>
      <c r="M38" s="10">
        <f t="shared" si="0"/>
        <v>5126</v>
      </c>
      <c r="N38" s="8" t="s">
        <v>18</v>
      </c>
      <c r="O38" s="8" t="s">
        <v>18</v>
      </c>
    </row>
    <row r="39" spans="1:15" s="2" customFormat="1" ht="33.75" customHeight="1" x14ac:dyDescent="0.25">
      <c r="A39" s="8">
        <f t="shared" si="1"/>
        <v>29</v>
      </c>
      <c r="B39" s="110" t="s">
        <v>15</v>
      </c>
      <c r="C39" s="8" t="s">
        <v>57</v>
      </c>
      <c r="D39" s="8" t="s">
        <v>32</v>
      </c>
      <c r="E39" s="9">
        <v>5835</v>
      </c>
      <c r="F39" s="9">
        <v>0</v>
      </c>
      <c r="G39" s="9">
        <v>0</v>
      </c>
      <c r="H39" s="9">
        <v>3800</v>
      </c>
      <c r="I39" s="9"/>
      <c r="J39" s="9">
        <v>375</v>
      </c>
      <c r="K39" s="9">
        <v>250</v>
      </c>
      <c r="L39" s="168">
        <v>0</v>
      </c>
      <c r="M39" s="10">
        <f t="shared" si="0"/>
        <v>10260</v>
      </c>
      <c r="N39" s="8" t="s">
        <v>18</v>
      </c>
      <c r="O39" s="8" t="s">
        <v>18</v>
      </c>
    </row>
    <row r="40" spans="1:15" s="2" customFormat="1" ht="33.75" customHeight="1" x14ac:dyDescent="0.25">
      <c r="A40" s="8">
        <f t="shared" si="1"/>
        <v>30</v>
      </c>
      <c r="B40" s="110" t="s">
        <v>15</v>
      </c>
      <c r="C40" s="8" t="s">
        <v>58</v>
      </c>
      <c r="D40" s="8" t="s">
        <v>44</v>
      </c>
      <c r="E40" s="9">
        <v>10261</v>
      </c>
      <c r="F40" s="9">
        <v>0</v>
      </c>
      <c r="G40" s="9">
        <v>0</v>
      </c>
      <c r="H40" s="9">
        <v>4000</v>
      </c>
      <c r="I40" s="9"/>
      <c r="J40" s="9">
        <v>375</v>
      </c>
      <c r="K40" s="9">
        <v>250</v>
      </c>
      <c r="L40" s="168">
        <v>0</v>
      </c>
      <c r="M40" s="10">
        <f t="shared" si="0"/>
        <v>14886</v>
      </c>
      <c r="N40" s="8" t="s">
        <v>18</v>
      </c>
      <c r="O40" s="8" t="s">
        <v>18</v>
      </c>
    </row>
    <row r="41" spans="1:15" s="2" customFormat="1" ht="33.75" customHeight="1" x14ac:dyDescent="0.25">
      <c r="A41" s="8">
        <f t="shared" si="1"/>
        <v>31</v>
      </c>
      <c r="B41" s="110" t="s">
        <v>15</v>
      </c>
      <c r="C41" s="8" t="s">
        <v>59</v>
      </c>
      <c r="D41" s="8" t="s">
        <v>60</v>
      </c>
      <c r="E41" s="9">
        <v>1286</v>
      </c>
      <c r="F41" s="9">
        <v>1055.05</v>
      </c>
      <c r="G41" s="9">
        <v>75</v>
      </c>
      <c r="H41" s="9">
        <v>1500</v>
      </c>
      <c r="I41" s="9"/>
      <c r="J41" s="9"/>
      <c r="K41" s="9">
        <v>250</v>
      </c>
      <c r="L41" s="168">
        <v>0</v>
      </c>
      <c r="M41" s="10">
        <f t="shared" si="0"/>
        <v>4166.05</v>
      </c>
      <c r="N41" s="8" t="s">
        <v>18</v>
      </c>
      <c r="O41" s="8" t="s">
        <v>18</v>
      </c>
    </row>
    <row r="42" spans="1:15" s="2" customFormat="1" ht="33.75" customHeight="1" x14ac:dyDescent="0.25">
      <c r="A42" s="8">
        <f t="shared" si="1"/>
        <v>32</v>
      </c>
      <c r="B42" s="110" t="s">
        <v>15</v>
      </c>
      <c r="C42" s="8" t="s">
        <v>61</v>
      </c>
      <c r="D42" s="8" t="s">
        <v>27</v>
      </c>
      <c r="E42" s="9">
        <v>1460</v>
      </c>
      <c r="F42" s="9">
        <v>0</v>
      </c>
      <c r="G42" s="9">
        <v>35</v>
      </c>
      <c r="H42" s="9">
        <v>2000</v>
      </c>
      <c r="I42" s="168">
        <v>0</v>
      </c>
      <c r="J42" s="9">
        <v>0</v>
      </c>
      <c r="K42" s="9">
        <v>250</v>
      </c>
      <c r="L42" s="168">
        <v>555.04999999999995</v>
      </c>
      <c r="M42" s="10">
        <f t="shared" si="0"/>
        <v>4300.05</v>
      </c>
      <c r="N42" s="8" t="s">
        <v>18</v>
      </c>
      <c r="O42" s="8" t="s">
        <v>18</v>
      </c>
    </row>
    <row r="43" spans="1:15" s="2" customFormat="1" ht="33.75" customHeight="1" x14ac:dyDescent="0.25">
      <c r="A43" s="8">
        <f t="shared" si="1"/>
        <v>33</v>
      </c>
      <c r="B43" s="110" t="s">
        <v>15</v>
      </c>
      <c r="C43" s="8" t="s">
        <v>62</v>
      </c>
      <c r="D43" s="8" t="s">
        <v>63</v>
      </c>
      <c r="E43" s="112">
        <v>1168</v>
      </c>
      <c r="F43" s="9">
        <v>0</v>
      </c>
      <c r="G43" s="9">
        <v>50</v>
      </c>
      <c r="H43" s="9">
        <v>1400</v>
      </c>
      <c r="I43" s="9">
        <v>982.6</v>
      </c>
      <c r="J43" s="112">
        <v>0</v>
      </c>
      <c r="K43" s="9">
        <v>250</v>
      </c>
      <c r="L43" s="168">
        <v>0</v>
      </c>
      <c r="M43" s="10">
        <f t="shared" si="0"/>
        <v>3850.6</v>
      </c>
      <c r="N43" s="8" t="s">
        <v>18</v>
      </c>
      <c r="O43" s="8" t="s">
        <v>18</v>
      </c>
    </row>
    <row r="44" spans="1:15" s="2" customFormat="1" ht="33.75" customHeight="1" x14ac:dyDescent="0.25">
      <c r="A44" s="8">
        <f t="shared" si="1"/>
        <v>34</v>
      </c>
      <c r="B44" s="110" t="s">
        <v>15</v>
      </c>
      <c r="C44" s="8" t="s">
        <v>64</v>
      </c>
      <c r="D44" s="8" t="s">
        <v>63</v>
      </c>
      <c r="E44" s="9">
        <v>1168</v>
      </c>
      <c r="F44" s="9">
        <v>0</v>
      </c>
      <c r="G44" s="9">
        <v>50</v>
      </c>
      <c r="H44" s="9">
        <v>1400</v>
      </c>
      <c r="I44" s="9">
        <v>1155.05</v>
      </c>
      <c r="J44" s="9">
        <v>0</v>
      </c>
      <c r="K44" s="9">
        <v>250</v>
      </c>
      <c r="L44" s="168"/>
      <c r="M44" s="10">
        <f t="shared" si="0"/>
        <v>4023.05</v>
      </c>
      <c r="N44" s="8" t="s">
        <v>18</v>
      </c>
      <c r="O44" s="8" t="s">
        <v>18</v>
      </c>
    </row>
    <row r="45" spans="1:15" s="2" customFormat="1" ht="33.75" customHeight="1" x14ac:dyDescent="0.25">
      <c r="A45" s="8">
        <f t="shared" si="1"/>
        <v>35</v>
      </c>
      <c r="B45" s="110" t="s">
        <v>15</v>
      </c>
      <c r="C45" s="8" t="s">
        <v>65</v>
      </c>
      <c r="D45" s="8" t="s">
        <v>63</v>
      </c>
      <c r="E45" s="9">
        <v>1168</v>
      </c>
      <c r="F45" s="9">
        <v>0</v>
      </c>
      <c r="G45" s="9">
        <v>75</v>
      </c>
      <c r="H45" s="9">
        <v>1400</v>
      </c>
      <c r="I45" s="9">
        <v>1155.05</v>
      </c>
      <c r="J45" s="9">
        <v>0</v>
      </c>
      <c r="K45" s="9">
        <v>250</v>
      </c>
      <c r="L45" s="168">
        <v>0</v>
      </c>
      <c r="M45" s="10">
        <f t="shared" si="0"/>
        <v>4048.05</v>
      </c>
      <c r="N45" s="8" t="s">
        <v>18</v>
      </c>
      <c r="O45" s="8" t="s">
        <v>18</v>
      </c>
    </row>
    <row r="46" spans="1:15" s="2" customFormat="1" ht="33.75" customHeight="1" x14ac:dyDescent="0.25">
      <c r="A46" s="8">
        <f t="shared" si="1"/>
        <v>36</v>
      </c>
      <c r="B46" s="110" t="s">
        <v>15</v>
      </c>
      <c r="C46" s="8" t="s">
        <v>66</v>
      </c>
      <c r="D46" s="8" t="s">
        <v>63</v>
      </c>
      <c r="E46" s="9">
        <v>1168</v>
      </c>
      <c r="F46" s="9">
        <v>0</v>
      </c>
      <c r="G46" s="9">
        <v>75</v>
      </c>
      <c r="H46" s="9">
        <v>1400</v>
      </c>
      <c r="I46" s="9">
        <v>1155.05</v>
      </c>
      <c r="J46" s="9">
        <v>0</v>
      </c>
      <c r="K46" s="9">
        <v>250</v>
      </c>
      <c r="L46" s="168">
        <v>0</v>
      </c>
      <c r="M46" s="10">
        <f t="shared" si="0"/>
        <v>4048.05</v>
      </c>
      <c r="N46" s="8" t="s">
        <v>18</v>
      </c>
      <c r="O46" s="8" t="s">
        <v>18</v>
      </c>
    </row>
    <row r="47" spans="1:15" s="2" customFormat="1" ht="33.75" customHeight="1" x14ac:dyDescent="0.25">
      <c r="A47" s="8">
        <f t="shared" si="1"/>
        <v>37</v>
      </c>
      <c r="B47" s="110" t="s">
        <v>15</v>
      </c>
      <c r="C47" s="8" t="s">
        <v>67</v>
      </c>
      <c r="D47" s="8" t="s">
        <v>51</v>
      </c>
      <c r="E47" s="9">
        <v>1682</v>
      </c>
      <c r="F47" s="9">
        <v>0</v>
      </c>
      <c r="G47" s="9">
        <v>35</v>
      </c>
      <c r="H47" s="9">
        <v>2000</v>
      </c>
      <c r="I47" s="9"/>
      <c r="J47" s="9">
        <v>0</v>
      </c>
      <c r="K47" s="9">
        <v>250</v>
      </c>
      <c r="L47" s="168">
        <v>555.04999999999995</v>
      </c>
      <c r="M47" s="10">
        <f t="shared" si="0"/>
        <v>4522.05</v>
      </c>
      <c r="N47" s="8" t="s">
        <v>18</v>
      </c>
      <c r="O47" s="8" t="s">
        <v>18</v>
      </c>
    </row>
    <row r="48" spans="1:15" s="2" customFormat="1" ht="33.75" customHeight="1" x14ac:dyDescent="0.25">
      <c r="A48" s="8">
        <f t="shared" si="1"/>
        <v>38</v>
      </c>
      <c r="B48" s="110" t="s">
        <v>15</v>
      </c>
      <c r="C48" s="8" t="s">
        <v>68</v>
      </c>
      <c r="D48" s="8" t="s">
        <v>38</v>
      </c>
      <c r="E48" s="9">
        <v>2441</v>
      </c>
      <c r="F48" s="9">
        <v>0</v>
      </c>
      <c r="G48" s="9">
        <v>0</v>
      </c>
      <c r="H48" s="9">
        <v>2400</v>
      </c>
      <c r="I48" s="9"/>
      <c r="J48" s="9">
        <v>0</v>
      </c>
      <c r="K48" s="9">
        <v>250</v>
      </c>
      <c r="L48" s="168">
        <v>0</v>
      </c>
      <c r="M48" s="10">
        <f t="shared" si="0"/>
        <v>5091</v>
      </c>
      <c r="N48" s="8" t="s">
        <v>18</v>
      </c>
      <c r="O48" s="8" t="s">
        <v>18</v>
      </c>
    </row>
    <row r="49" spans="1:15" s="2" customFormat="1" ht="33.75" customHeight="1" x14ac:dyDescent="0.25">
      <c r="A49" s="8">
        <f t="shared" si="1"/>
        <v>39</v>
      </c>
      <c r="B49" s="110" t="s">
        <v>15</v>
      </c>
      <c r="C49" s="8" t="s">
        <v>69</v>
      </c>
      <c r="D49" s="8" t="s">
        <v>63</v>
      </c>
      <c r="E49" s="9">
        <v>1168</v>
      </c>
      <c r="F49" s="9">
        <v>0</v>
      </c>
      <c r="G49" s="9">
        <v>75</v>
      </c>
      <c r="H49" s="9">
        <v>1400</v>
      </c>
      <c r="I49" s="9">
        <v>1155.05</v>
      </c>
      <c r="J49" s="9">
        <v>0</v>
      </c>
      <c r="K49" s="9">
        <v>250</v>
      </c>
      <c r="L49" s="168">
        <v>0</v>
      </c>
      <c r="M49" s="10">
        <f t="shared" si="0"/>
        <v>4048.05</v>
      </c>
      <c r="N49" s="8" t="s">
        <v>18</v>
      </c>
      <c r="O49" s="8" t="s">
        <v>18</v>
      </c>
    </row>
    <row r="50" spans="1:15" s="2" customFormat="1" ht="33.75" customHeight="1" x14ac:dyDescent="0.25">
      <c r="A50" s="8">
        <f t="shared" si="1"/>
        <v>40</v>
      </c>
      <c r="B50" s="110" t="s">
        <v>15</v>
      </c>
      <c r="C50" s="8" t="s">
        <v>70</v>
      </c>
      <c r="D50" s="8" t="s">
        <v>63</v>
      </c>
      <c r="E50" s="9">
        <v>1168</v>
      </c>
      <c r="F50" s="9">
        <v>0</v>
      </c>
      <c r="G50" s="9">
        <v>50</v>
      </c>
      <c r="H50" s="9">
        <v>1400</v>
      </c>
      <c r="I50" s="9">
        <v>1155.05</v>
      </c>
      <c r="J50" s="9">
        <v>0</v>
      </c>
      <c r="K50" s="9">
        <v>250</v>
      </c>
      <c r="L50" s="168">
        <v>0</v>
      </c>
      <c r="M50" s="10">
        <f t="shared" si="0"/>
        <v>4023.05</v>
      </c>
      <c r="N50" s="8" t="s">
        <v>18</v>
      </c>
      <c r="O50" s="8" t="s">
        <v>18</v>
      </c>
    </row>
    <row r="51" spans="1:15" s="2" customFormat="1" ht="33.75" customHeight="1" x14ac:dyDescent="0.25">
      <c r="A51" s="8">
        <f t="shared" si="1"/>
        <v>41</v>
      </c>
      <c r="B51" s="110" t="s">
        <v>15</v>
      </c>
      <c r="C51" s="8" t="s">
        <v>71</v>
      </c>
      <c r="D51" s="8" t="s">
        <v>63</v>
      </c>
      <c r="E51" s="9">
        <v>1168</v>
      </c>
      <c r="F51" s="9">
        <v>0</v>
      </c>
      <c r="G51" s="9">
        <v>50</v>
      </c>
      <c r="H51" s="9">
        <v>1400</v>
      </c>
      <c r="I51" s="9">
        <v>1155.05</v>
      </c>
      <c r="J51" s="9">
        <v>0</v>
      </c>
      <c r="K51" s="9">
        <v>250</v>
      </c>
      <c r="L51" s="168">
        <v>0</v>
      </c>
      <c r="M51" s="10">
        <f t="shared" si="0"/>
        <v>4023.05</v>
      </c>
      <c r="N51" s="8" t="s">
        <v>18</v>
      </c>
      <c r="O51" s="8" t="s">
        <v>18</v>
      </c>
    </row>
    <row r="52" spans="1:15" s="2" customFormat="1" ht="33.75" customHeight="1" x14ac:dyDescent="0.25">
      <c r="A52" s="8">
        <f t="shared" si="1"/>
        <v>42</v>
      </c>
      <c r="B52" s="110" t="s">
        <v>15</v>
      </c>
      <c r="C52" s="111" t="s">
        <v>72</v>
      </c>
      <c r="D52" s="8" t="s">
        <v>63</v>
      </c>
      <c r="E52" s="9">
        <f>1168</f>
        <v>1168</v>
      </c>
      <c r="F52" s="9"/>
      <c r="G52" s="9">
        <f>35</f>
        <v>35</v>
      </c>
      <c r="H52" s="9">
        <f>1400</f>
        <v>1400</v>
      </c>
      <c r="I52" s="9">
        <v>1155.05</v>
      </c>
      <c r="J52" s="9"/>
      <c r="K52" s="9">
        <f>250</f>
        <v>250</v>
      </c>
      <c r="L52" s="168"/>
      <c r="M52" s="10">
        <f t="shared" si="0"/>
        <v>4008.05</v>
      </c>
      <c r="N52" s="8"/>
      <c r="O52" s="8"/>
    </row>
    <row r="53" spans="1:15" s="2" customFormat="1" ht="33.75" customHeight="1" x14ac:dyDescent="0.25">
      <c r="A53" s="8">
        <f t="shared" si="1"/>
        <v>43</v>
      </c>
      <c r="B53" s="110" t="s">
        <v>15</v>
      </c>
      <c r="C53" s="8" t="s">
        <v>73</v>
      </c>
      <c r="D53" s="8" t="s">
        <v>63</v>
      </c>
      <c r="E53" s="9">
        <v>1168</v>
      </c>
      <c r="F53" s="9">
        <v>0</v>
      </c>
      <c r="G53" s="9">
        <v>50</v>
      </c>
      <c r="H53" s="9">
        <v>1400</v>
      </c>
      <c r="I53" s="9">
        <v>1155.05</v>
      </c>
      <c r="J53" s="9">
        <v>0</v>
      </c>
      <c r="K53" s="9">
        <v>250</v>
      </c>
      <c r="L53" s="168">
        <v>0</v>
      </c>
      <c r="M53" s="10">
        <f t="shared" si="0"/>
        <v>4023.05</v>
      </c>
      <c r="N53" s="8" t="s">
        <v>18</v>
      </c>
      <c r="O53" s="8" t="s">
        <v>18</v>
      </c>
    </row>
    <row r="54" spans="1:15" s="2" customFormat="1" ht="33.75" customHeight="1" x14ac:dyDescent="0.25">
      <c r="A54" s="8">
        <f t="shared" si="1"/>
        <v>44</v>
      </c>
      <c r="B54" s="110" t="s">
        <v>15</v>
      </c>
      <c r="C54" s="8" t="s">
        <v>74</v>
      </c>
      <c r="D54" s="8" t="s">
        <v>63</v>
      </c>
      <c r="E54" s="9">
        <v>1168</v>
      </c>
      <c r="F54" s="9">
        <v>0</v>
      </c>
      <c r="G54" s="9">
        <v>75</v>
      </c>
      <c r="H54" s="9">
        <v>1400</v>
      </c>
      <c r="I54" s="9">
        <v>1155.05</v>
      </c>
      <c r="J54" s="9">
        <v>0</v>
      </c>
      <c r="K54" s="9">
        <v>250</v>
      </c>
      <c r="L54" s="168">
        <v>0</v>
      </c>
      <c r="M54" s="10">
        <f t="shared" si="0"/>
        <v>4048.05</v>
      </c>
      <c r="N54" s="8" t="s">
        <v>18</v>
      </c>
      <c r="O54" s="8" t="s">
        <v>18</v>
      </c>
    </row>
    <row r="55" spans="1:15" s="2" customFormat="1" ht="33.75" customHeight="1" x14ac:dyDescent="0.25">
      <c r="A55" s="8">
        <f t="shared" si="1"/>
        <v>45</v>
      </c>
      <c r="B55" s="110" t="s">
        <v>15</v>
      </c>
      <c r="C55" s="8" t="s">
        <v>75</v>
      </c>
      <c r="D55" s="8" t="s">
        <v>63</v>
      </c>
      <c r="E55" s="9">
        <v>1168</v>
      </c>
      <c r="F55" s="9"/>
      <c r="G55" s="9">
        <v>75</v>
      </c>
      <c r="H55" s="9">
        <v>1400</v>
      </c>
      <c r="I55" s="9">
        <v>1155.05</v>
      </c>
      <c r="J55" s="9"/>
      <c r="K55" s="9">
        <v>250</v>
      </c>
      <c r="L55" s="168"/>
      <c r="M55" s="10">
        <f>SUM(E55:K55)</f>
        <v>4048.05</v>
      </c>
      <c r="N55" s="8"/>
      <c r="O55" s="8"/>
    </row>
    <row r="56" spans="1:15" s="2" customFormat="1" ht="33.75" customHeight="1" x14ac:dyDescent="0.25">
      <c r="A56" s="8">
        <f t="shared" si="1"/>
        <v>46</v>
      </c>
      <c r="B56" s="110" t="s">
        <v>15</v>
      </c>
      <c r="C56" s="8" t="s">
        <v>76</v>
      </c>
      <c r="D56" s="8" t="s">
        <v>63</v>
      </c>
      <c r="E56" s="9">
        <v>1168</v>
      </c>
      <c r="F56" s="9">
        <v>0</v>
      </c>
      <c r="G56" s="9">
        <v>75</v>
      </c>
      <c r="H56" s="9">
        <v>1400</v>
      </c>
      <c r="I56" s="9">
        <v>1155.05</v>
      </c>
      <c r="J56" s="9">
        <v>0</v>
      </c>
      <c r="K56" s="9">
        <v>250</v>
      </c>
      <c r="L56" s="168">
        <v>0</v>
      </c>
      <c r="M56" s="10">
        <f t="shared" ref="M56:M119" si="2">SUM(E56:L56)</f>
        <v>4048.05</v>
      </c>
      <c r="N56" s="8" t="s">
        <v>18</v>
      </c>
      <c r="O56" s="8" t="s">
        <v>18</v>
      </c>
    </row>
    <row r="57" spans="1:15" s="2" customFormat="1" ht="33.75" customHeight="1" x14ac:dyDescent="0.25">
      <c r="A57" s="8">
        <f t="shared" si="1"/>
        <v>47</v>
      </c>
      <c r="B57" s="110" t="s">
        <v>15</v>
      </c>
      <c r="C57" s="8" t="s">
        <v>77</v>
      </c>
      <c r="D57" s="8" t="s">
        <v>63</v>
      </c>
      <c r="E57" s="9">
        <v>1168</v>
      </c>
      <c r="F57" s="9"/>
      <c r="G57" s="9">
        <v>50</v>
      </c>
      <c r="H57" s="9">
        <v>1400</v>
      </c>
      <c r="I57" s="9">
        <v>1155.05</v>
      </c>
      <c r="J57" s="9">
        <v>0</v>
      </c>
      <c r="K57" s="9">
        <v>250</v>
      </c>
      <c r="L57" s="168">
        <v>0</v>
      </c>
      <c r="M57" s="10">
        <f t="shared" si="2"/>
        <v>4023.05</v>
      </c>
      <c r="N57" s="8" t="s">
        <v>18</v>
      </c>
      <c r="O57" s="8" t="s">
        <v>18</v>
      </c>
    </row>
    <row r="58" spans="1:15" s="2" customFormat="1" ht="33.75" customHeight="1" x14ac:dyDescent="0.25">
      <c r="A58" s="8">
        <f t="shared" si="1"/>
        <v>48</v>
      </c>
      <c r="B58" s="110" t="s">
        <v>15</v>
      </c>
      <c r="C58" s="8" t="s">
        <v>78</v>
      </c>
      <c r="D58" s="8" t="s">
        <v>63</v>
      </c>
      <c r="E58" s="9">
        <v>1168</v>
      </c>
      <c r="F58" s="9">
        <v>0</v>
      </c>
      <c r="G58" s="9">
        <v>50</v>
      </c>
      <c r="H58" s="9">
        <v>1400</v>
      </c>
      <c r="I58" s="9">
        <v>1155.05</v>
      </c>
      <c r="J58" s="9">
        <v>0</v>
      </c>
      <c r="K58" s="9">
        <v>250</v>
      </c>
      <c r="L58" s="168">
        <v>0</v>
      </c>
      <c r="M58" s="10">
        <f t="shared" si="2"/>
        <v>4023.05</v>
      </c>
      <c r="N58" s="8" t="s">
        <v>18</v>
      </c>
      <c r="O58" s="8" t="s">
        <v>18</v>
      </c>
    </row>
    <row r="59" spans="1:15" s="2" customFormat="1" ht="33.75" customHeight="1" x14ac:dyDescent="0.25">
      <c r="A59" s="8">
        <f t="shared" si="1"/>
        <v>49</v>
      </c>
      <c r="B59" s="110" t="s">
        <v>15</v>
      </c>
      <c r="C59" s="8" t="s">
        <v>79</v>
      </c>
      <c r="D59" s="8" t="s">
        <v>63</v>
      </c>
      <c r="E59" s="9">
        <v>1168</v>
      </c>
      <c r="F59" s="9">
        <v>0</v>
      </c>
      <c r="G59" s="9">
        <v>75</v>
      </c>
      <c r="H59" s="9">
        <v>1400</v>
      </c>
      <c r="I59" s="9">
        <v>1155.05</v>
      </c>
      <c r="J59" s="9">
        <v>0</v>
      </c>
      <c r="K59" s="9">
        <v>250</v>
      </c>
      <c r="L59" s="168">
        <v>0</v>
      </c>
      <c r="M59" s="10">
        <f t="shared" si="2"/>
        <v>4048.05</v>
      </c>
      <c r="N59" s="8" t="s">
        <v>18</v>
      </c>
      <c r="O59" s="8" t="s">
        <v>18</v>
      </c>
    </row>
    <row r="60" spans="1:15" s="2" customFormat="1" ht="33.75" customHeight="1" x14ac:dyDescent="0.25">
      <c r="A60" s="8">
        <f t="shared" si="1"/>
        <v>50</v>
      </c>
      <c r="B60" s="110" t="s">
        <v>15</v>
      </c>
      <c r="C60" s="8" t="s">
        <v>80</v>
      </c>
      <c r="D60" s="8" t="s">
        <v>63</v>
      </c>
      <c r="E60" s="9">
        <v>1168</v>
      </c>
      <c r="F60" s="9">
        <v>0</v>
      </c>
      <c r="G60" s="9">
        <v>50</v>
      </c>
      <c r="H60" s="9">
        <v>1400</v>
      </c>
      <c r="I60" s="9">
        <v>1155.05</v>
      </c>
      <c r="J60" s="9">
        <v>0</v>
      </c>
      <c r="K60" s="9">
        <v>250</v>
      </c>
      <c r="L60" s="168">
        <v>0</v>
      </c>
      <c r="M60" s="10">
        <f t="shared" si="2"/>
        <v>4023.05</v>
      </c>
      <c r="N60" s="8" t="s">
        <v>18</v>
      </c>
      <c r="O60" s="8" t="s">
        <v>18</v>
      </c>
    </row>
    <row r="61" spans="1:15" s="2" customFormat="1" ht="33.75" customHeight="1" x14ac:dyDescent="0.25">
      <c r="A61" s="8">
        <f t="shared" si="1"/>
        <v>51</v>
      </c>
      <c r="B61" s="110" t="s">
        <v>15</v>
      </c>
      <c r="C61" s="8" t="s">
        <v>81</v>
      </c>
      <c r="D61" s="8" t="s">
        <v>63</v>
      </c>
      <c r="E61" s="9">
        <v>1168</v>
      </c>
      <c r="F61" s="9">
        <v>0</v>
      </c>
      <c r="G61" s="9">
        <v>50</v>
      </c>
      <c r="H61" s="9">
        <v>1400</v>
      </c>
      <c r="I61" s="9">
        <v>1155.05</v>
      </c>
      <c r="J61" s="9">
        <v>0</v>
      </c>
      <c r="K61" s="9">
        <v>250</v>
      </c>
      <c r="L61" s="168">
        <v>0</v>
      </c>
      <c r="M61" s="10">
        <f t="shared" si="2"/>
        <v>4023.05</v>
      </c>
      <c r="N61" s="8" t="s">
        <v>18</v>
      </c>
      <c r="O61" s="8" t="s">
        <v>18</v>
      </c>
    </row>
    <row r="62" spans="1:15" s="2" customFormat="1" ht="33.75" customHeight="1" x14ac:dyDescent="0.25">
      <c r="A62" s="8">
        <f t="shared" si="1"/>
        <v>52</v>
      </c>
      <c r="B62" s="110" t="s">
        <v>15</v>
      </c>
      <c r="C62" s="8" t="s">
        <v>82</v>
      </c>
      <c r="D62" s="8" t="s">
        <v>63</v>
      </c>
      <c r="E62" s="9">
        <v>1168</v>
      </c>
      <c r="F62" s="9">
        <v>0</v>
      </c>
      <c r="G62" s="9">
        <v>50</v>
      </c>
      <c r="H62" s="9">
        <v>1400</v>
      </c>
      <c r="I62" s="9">
        <v>1155.05</v>
      </c>
      <c r="J62" s="9">
        <v>0</v>
      </c>
      <c r="K62" s="9">
        <v>250</v>
      </c>
      <c r="L62" s="168">
        <v>0</v>
      </c>
      <c r="M62" s="10">
        <f t="shared" si="2"/>
        <v>4023.05</v>
      </c>
      <c r="N62" s="8" t="s">
        <v>18</v>
      </c>
      <c r="O62" s="8" t="s">
        <v>18</v>
      </c>
    </row>
    <row r="63" spans="1:15" s="2" customFormat="1" ht="33.75" customHeight="1" x14ac:dyDescent="0.25">
      <c r="A63" s="8">
        <f t="shared" si="1"/>
        <v>53</v>
      </c>
      <c r="B63" s="110" t="s">
        <v>15</v>
      </c>
      <c r="C63" s="8" t="s">
        <v>83</v>
      </c>
      <c r="D63" s="8" t="s">
        <v>63</v>
      </c>
      <c r="E63" s="9">
        <v>1168</v>
      </c>
      <c r="F63" s="9">
        <v>0</v>
      </c>
      <c r="G63" s="9">
        <v>50</v>
      </c>
      <c r="H63" s="9">
        <v>1400</v>
      </c>
      <c r="I63" s="9">
        <v>1155.05</v>
      </c>
      <c r="J63" s="9">
        <v>0</v>
      </c>
      <c r="K63" s="9">
        <v>250</v>
      </c>
      <c r="L63" s="168">
        <v>0</v>
      </c>
      <c r="M63" s="10">
        <f t="shared" si="2"/>
        <v>4023.05</v>
      </c>
      <c r="N63" s="8" t="s">
        <v>18</v>
      </c>
      <c r="O63" s="8" t="s">
        <v>18</v>
      </c>
    </row>
    <row r="64" spans="1:15" s="2" customFormat="1" ht="33.75" customHeight="1" x14ac:dyDescent="0.25">
      <c r="A64" s="8">
        <f t="shared" si="1"/>
        <v>54</v>
      </c>
      <c r="B64" s="110" t="s">
        <v>15</v>
      </c>
      <c r="C64" s="8" t="s">
        <v>84</v>
      </c>
      <c r="D64" s="8" t="s">
        <v>63</v>
      </c>
      <c r="E64" s="9">
        <v>1168</v>
      </c>
      <c r="F64" s="9">
        <v>0</v>
      </c>
      <c r="G64" s="9">
        <v>50</v>
      </c>
      <c r="H64" s="9">
        <v>1400</v>
      </c>
      <c r="I64" s="9">
        <v>1155.05</v>
      </c>
      <c r="J64" s="9">
        <v>0</v>
      </c>
      <c r="K64" s="9">
        <v>250</v>
      </c>
      <c r="L64" s="168">
        <v>0</v>
      </c>
      <c r="M64" s="10">
        <f t="shared" si="2"/>
        <v>4023.05</v>
      </c>
      <c r="N64" s="8" t="s">
        <v>18</v>
      </c>
      <c r="O64" s="8" t="s">
        <v>18</v>
      </c>
    </row>
    <row r="65" spans="1:15" s="2" customFormat="1" ht="33.75" customHeight="1" x14ac:dyDescent="0.25">
      <c r="A65" s="8">
        <f t="shared" si="1"/>
        <v>55</v>
      </c>
      <c r="B65" s="110" t="s">
        <v>15</v>
      </c>
      <c r="C65" s="8" t="s">
        <v>85</v>
      </c>
      <c r="D65" s="8" t="s">
        <v>63</v>
      </c>
      <c r="E65" s="9">
        <v>1168</v>
      </c>
      <c r="F65" s="9">
        <v>0</v>
      </c>
      <c r="G65" s="9">
        <v>75</v>
      </c>
      <c r="H65" s="9">
        <v>1400</v>
      </c>
      <c r="I65" s="9">
        <v>1155.05</v>
      </c>
      <c r="J65" s="9">
        <v>0</v>
      </c>
      <c r="K65" s="9">
        <v>250</v>
      </c>
      <c r="L65" s="168">
        <v>0</v>
      </c>
      <c r="M65" s="10">
        <f t="shared" si="2"/>
        <v>4048.05</v>
      </c>
      <c r="N65" s="8" t="s">
        <v>18</v>
      </c>
      <c r="O65" s="8" t="s">
        <v>18</v>
      </c>
    </row>
    <row r="66" spans="1:15" s="2" customFormat="1" ht="33.75" customHeight="1" x14ac:dyDescent="0.25">
      <c r="A66" s="8">
        <f t="shared" si="1"/>
        <v>56</v>
      </c>
      <c r="B66" s="110" t="s">
        <v>15</v>
      </c>
      <c r="C66" s="8" t="s">
        <v>86</v>
      </c>
      <c r="D66" s="8" t="s">
        <v>63</v>
      </c>
      <c r="E66" s="9">
        <v>1168</v>
      </c>
      <c r="F66" s="9">
        <v>0</v>
      </c>
      <c r="G66" s="9">
        <v>50</v>
      </c>
      <c r="H66" s="9">
        <v>1400</v>
      </c>
      <c r="I66" s="9">
        <v>1155.05</v>
      </c>
      <c r="J66" s="9">
        <v>0</v>
      </c>
      <c r="K66" s="9">
        <v>250</v>
      </c>
      <c r="L66" s="168">
        <v>0</v>
      </c>
      <c r="M66" s="10">
        <f t="shared" si="2"/>
        <v>4023.05</v>
      </c>
      <c r="N66" s="8" t="s">
        <v>18</v>
      </c>
      <c r="O66" s="8" t="s">
        <v>18</v>
      </c>
    </row>
    <row r="67" spans="1:15" s="2" customFormat="1" ht="33.75" customHeight="1" x14ac:dyDescent="0.25">
      <c r="A67" s="8">
        <f t="shared" si="1"/>
        <v>57</v>
      </c>
      <c r="B67" s="110" t="s">
        <v>15</v>
      </c>
      <c r="C67" s="8" t="s">
        <v>87</v>
      </c>
      <c r="D67" s="8" t="s">
        <v>63</v>
      </c>
      <c r="E67" s="9">
        <v>1168</v>
      </c>
      <c r="F67" s="9">
        <v>0</v>
      </c>
      <c r="G67" s="9">
        <v>50</v>
      </c>
      <c r="H67" s="9">
        <v>1400</v>
      </c>
      <c r="I67" s="9">
        <v>1155.05</v>
      </c>
      <c r="J67" s="9">
        <v>0</v>
      </c>
      <c r="K67" s="9">
        <v>250</v>
      </c>
      <c r="L67" s="168">
        <v>0</v>
      </c>
      <c r="M67" s="10">
        <f t="shared" si="2"/>
        <v>4023.05</v>
      </c>
      <c r="N67" s="8" t="s">
        <v>18</v>
      </c>
      <c r="O67" s="8" t="s">
        <v>18</v>
      </c>
    </row>
    <row r="68" spans="1:15" s="2" customFormat="1" ht="33.75" customHeight="1" x14ac:dyDescent="0.25">
      <c r="A68" s="8">
        <f t="shared" si="1"/>
        <v>58</v>
      </c>
      <c r="B68" s="110" t="s">
        <v>15</v>
      </c>
      <c r="C68" s="8" t="s">
        <v>88</v>
      </c>
      <c r="D68" s="8" t="s">
        <v>63</v>
      </c>
      <c r="E68" s="9">
        <v>1168</v>
      </c>
      <c r="F68" s="9">
        <v>0</v>
      </c>
      <c r="G68" s="9">
        <v>50</v>
      </c>
      <c r="H68" s="9">
        <v>1400</v>
      </c>
      <c r="I68" s="9">
        <v>1155.05</v>
      </c>
      <c r="J68" s="9">
        <v>0</v>
      </c>
      <c r="K68" s="9">
        <v>250</v>
      </c>
      <c r="L68" s="168">
        <v>0</v>
      </c>
      <c r="M68" s="10">
        <f t="shared" si="2"/>
        <v>4023.05</v>
      </c>
      <c r="N68" s="8" t="s">
        <v>18</v>
      </c>
      <c r="O68" s="8" t="s">
        <v>18</v>
      </c>
    </row>
    <row r="69" spans="1:15" s="2" customFormat="1" ht="33.75" customHeight="1" x14ac:dyDescent="0.25">
      <c r="A69" s="8">
        <f t="shared" si="1"/>
        <v>59</v>
      </c>
      <c r="B69" s="110" t="s">
        <v>15</v>
      </c>
      <c r="C69" s="8" t="s">
        <v>89</v>
      </c>
      <c r="D69" s="8" t="s">
        <v>63</v>
      </c>
      <c r="E69" s="9">
        <v>1168</v>
      </c>
      <c r="F69" s="9">
        <v>0</v>
      </c>
      <c r="G69" s="9">
        <v>50</v>
      </c>
      <c r="H69" s="9">
        <v>1400</v>
      </c>
      <c r="I69" s="9">
        <v>1155.05</v>
      </c>
      <c r="J69" s="9">
        <v>0</v>
      </c>
      <c r="K69" s="9">
        <v>250</v>
      </c>
      <c r="L69" s="168">
        <v>0</v>
      </c>
      <c r="M69" s="10">
        <f t="shared" si="2"/>
        <v>4023.05</v>
      </c>
      <c r="N69" s="8" t="s">
        <v>18</v>
      </c>
      <c r="O69" s="8" t="s">
        <v>18</v>
      </c>
    </row>
    <row r="70" spans="1:15" s="2" customFormat="1" ht="33.75" customHeight="1" x14ac:dyDescent="0.25">
      <c r="A70" s="8">
        <f t="shared" si="1"/>
        <v>60</v>
      </c>
      <c r="B70" s="110" t="s">
        <v>15</v>
      </c>
      <c r="C70" s="8" t="s">
        <v>90</v>
      </c>
      <c r="D70" s="8" t="s">
        <v>63</v>
      </c>
      <c r="E70" s="9">
        <v>1168</v>
      </c>
      <c r="F70" s="9">
        <v>0</v>
      </c>
      <c r="G70" s="9">
        <v>50</v>
      </c>
      <c r="H70" s="9">
        <v>1400</v>
      </c>
      <c r="I70" s="9">
        <v>1155.05</v>
      </c>
      <c r="J70" s="9">
        <v>0</v>
      </c>
      <c r="K70" s="9">
        <v>250</v>
      </c>
      <c r="L70" s="168">
        <v>0</v>
      </c>
      <c r="M70" s="10">
        <f t="shared" si="2"/>
        <v>4023.05</v>
      </c>
      <c r="N70" s="8" t="s">
        <v>18</v>
      </c>
      <c r="O70" s="8" t="s">
        <v>18</v>
      </c>
    </row>
    <row r="71" spans="1:15" s="2" customFormat="1" ht="33.75" customHeight="1" x14ac:dyDescent="0.25">
      <c r="A71" s="8">
        <f t="shared" si="1"/>
        <v>61</v>
      </c>
      <c r="B71" s="110" t="s">
        <v>15</v>
      </c>
      <c r="C71" s="8" t="s">
        <v>91</v>
      </c>
      <c r="D71" s="8" t="s">
        <v>63</v>
      </c>
      <c r="E71" s="9">
        <v>1168</v>
      </c>
      <c r="F71" s="9">
        <v>0</v>
      </c>
      <c r="G71" s="9">
        <v>50</v>
      </c>
      <c r="H71" s="9">
        <v>1400</v>
      </c>
      <c r="I71" s="9">
        <v>1155.05</v>
      </c>
      <c r="J71" s="9">
        <v>0</v>
      </c>
      <c r="K71" s="9">
        <v>250</v>
      </c>
      <c r="L71" s="168">
        <v>0</v>
      </c>
      <c r="M71" s="10">
        <f t="shared" si="2"/>
        <v>4023.05</v>
      </c>
      <c r="N71" s="8" t="s">
        <v>18</v>
      </c>
      <c r="O71" s="8" t="s">
        <v>18</v>
      </c>
    </row>
    <row r="72" spans="1:15" s="2" customFormat="1" ht="33.75" customHeight="1" x14ac:dyDescent="0.25">
      <c r="A72" s="8">
        <f t="shared" si="1"/>
        <v>62</v>
      </c>
      <c r="B72" s="110" t="s">
        <v>15</v>
      </c>
      <c r="C72" s="8" t="s">
        <v>92</v>
      </c>
      <c r="D72" s="8" t="s">
        <v>63</v>
      </c>
      <c r="E72" s="9">
        <v>1168</v>
      </c>
      <c r="F72" s="9">
        <v>0</v>
      </c>
      <c r="G72" s="9">
        <v>50</v>
      </c>
      <c r="H72" s="9">
        <v>1400</v>
      </c>
      <c r="I72" s="9">
        <v>1155.05</v>
      </c>
      <c r="J72" s="9">
        <v>0</v>
      </c>
      <c r="K72" s="9">
        <v>250</v>
      </c>
      <c r="L72" s="168">
        <v>0</v>
      </c>
      <c r="M72" s="10">
        <f t="shared" si="2"/>
        <v>4023.05</v>
      </c>
      <c r="N72" s="8" t="s">
        <v>18</v>
      </c>
      <c r="O72" s="8" t="s">
        <v>18</v>
      </c>
    </row>
    <row r="73" spans="1:15" s="2" customFormat="1" ht="33.75" customHeight="1" x14ac:dyDescent="0.25">
      <c r="A73" s="8">
        <f t="shared" si="1"/>
        <v>63</v>
      </c>
      <c r="B73" s="110" t="s">
        <v>15</v>
      </c>
      <c r="C73" s="8" t="s">
        <v>93</v>
      </c>
      <c r="D73" s="8" t="s">
        <v>63</v>
      </c>
      <c r="E73" s="9">
        <v>1168</v>
      </c>
      <c r="F73" s="9">
        <v>0</v>
      </c>
      <c r="G73" s="9">
        <v>50</v>
      </c>
      <c r="H73" s="9">
        <v>1400</v>
      </c>
      <c r="I73" s="9">
        <v>1155.05</v>
      </c>
      <c r="J73" s="9">
        <v>0</v>
      </c>
      <c r="K73" s="9">
        <v>250</v>
      </c>
      <c r="L73" s="168">
        <v>0</v>
      </c>
      <c r="M73" s="10">
        <f t="shared" si="2"/>
        <v>4023.05</v>
      </c>
      <c r="N73" s="8" t="s">
        <v>18</v>
      </c>
      <c r="O73" s="8" t="s">
        <v>18</v>
      </c>
    </row>
    <row r="74" spans="1:15" s="2" customFormat="1" ht="33.75" customHeight="1" x14ac:dyDescent="0.25">
      <c r="A74" s="8">
        <f t="shared" si="1"/>
        <v>64</v>
      </c>
      <c r="B74" s="110" t="s">
        <v>15</v>
      </c>
      <c r="C74" s="8" t="s">
        <v>94</v>
      </c>
      <c r="D74" s="8" t="s">
        <v>63</v>
      </c>
      <c r="E74" s="9">
        <v>1168</v>
      </c>
      <c r="F74" s="9">
        <v>0</v>
      </c>
      <c r="G74" s="9">
        <v>50</v>
      </c>
      <c r="H74" s="9">
        <v>1400</v>
      </c>
      <c r="I74" s="9">
        <v>1155.05</v>
      </c>
      <c r="J74" s="9">
        <v>0</v>
      </c>
      <c r="K74" s="9">
        <v>250</v>
      </c>
      <c r="L74" s="168">
        <v>0</v>
      </c>
      <c r="M74" s="10">
        <f t="shared" si="2"/>
        <v>4023.05</v>
      </c>
      <c r="N74" s="8" t="s">
        <v>18</v>
      </c>
      <c r="O74" s="8" t="s">
        <v>18</v>
      </c>
    </row>
    <row r="75" spans="1:15" s="2" customFormat="1" ht="33.75" customHeight="1" x14ac:dyDescent="0.25">
      <c r="A75" s="8">
        <f t="shared" si="1"/>
        <v>65</v>
      </c>
      <c r="B75" s="110" t="s">
        <v>15</v>
      </c>
      <c r="C75" s="8" t="s">
        <v>95</v>
      </c>
      <c r="D75" s="8" t="s">
        <v>27</v>
      </c>
      <c r="E75" s="9">
        <v>1460</v>
      </c>
      <c r="F75" s="9">
        <v>0</v>
      </c>
      <c r="G75" s="9">
        <v>35</v>
      </c>
      <c r="H75" s="9">
        <v>2000</v>
      </c>
      <c r="I75" s="9"/>
      <c r="J75" s="9">
        <v>0</v>
      </c>
      <c r="K75" s="9">
        <v>250</v>
      </c>
      <c r="L75" s="168">
        <v>555.04999999999995</v>
      </c>
      <c r="M75" s="10">
        <f t="shared" si="2"/>
        <v>4300.05</v>
      </c>
      <c r="N75" s="8" t="s">
        <v>18</v>
      </c>
      <c r="O75" s="8" t="s">
        <v>18</v>
      </c>
    </row>
    <row r="76" spans="1:15" s="2" customFormat="1" ht="33.75" customHeight="1" x14ac:dyDescent="0.25">
      <c r="A76" s="8">
        <f t="shared" si="1"/>
        <v>66</v>
      </c>
      <c r="B76" s="110" t="s">
        <v>15</v>
      </c>
      <c r="C76" s="8" t="s">
        <v>96</v>
      </c>
      <c r="D76" s="8" t="s">
        <v>38</v>
      </c>
      <c r="E76" s="9">
        <v>2441</v>
      </c>
      <c r="F76" s="9">
        <v>0</v>
      </c>
      <c r="G76" s="9">
        <v>35</v>
      </c>
      <c r="H76" s="9">
        <v>2400</v>
      </c>
      <c r="I76" s="9"/>
      <c r="J76" s="9">
        <v>0</v>
      </c>
      <c r="K76" s="9">
        <v>250</v>
      </c>
      <c r="L76" s="168">
        <v>0</v>
      </c>
      <c r="M76" s="10">
        <f t="shared" si="2"/>
        <v>5126</v>
      </c>
      <c r="N76" s="8" t="s">
        <v>18</v>
      </c>
      <c r="O76" s="8" t="s">
        <v>18</v>
      </c>
    </row>
    <row r="77" spans="1:15" s="2" customFormat="1" ht="33.75" customHeight="1" x14ac:dyDescent="0.25">
      <c r="A77" s="8">
        <f t="shared" ref="A77:A140" si="3">A76+1</f>
        <v>67</v>
      </c>
      <c r="B77" s="110" t="s">
        <v>15</v>
      </c>
      <c r="C77" s="8" t="s">
        <v>97</v>
      </c>
      <c r="D77" s="8" t="s">
        <v>63</v>
      </c>
      <c r="E77" s="9">
        <v>1168</v>
      </c>
      <c r="F77" s="9">
        <v>0</v>
      </c>
      <c r="G77" s="9">
        <v>50</v>
      </c>
      <c r="H77" s="9">
        <v>1400</v>
      </c>
      <c r="I77" s="9">
        <v>1155.05</v>
      </c>
      <c r="J77" s="9">
        <v>0</v>
      </c>
      <c r="K77" s="9">
        <v>250</v>
      </c>
      <c r="L77" s="168">
        <v>0</v>
      </c>
      <c r="M77" s="10">
        <f t="shared" si="2"/>
        <v>4023.05</v>
      </c>
      <c r="N77" s="8" t="s">
        <v>18</v>
      </c>
      <c r="O77" s="8" t="s">
        <v>18</v>
      </c>
    </row>
    <row r="78" spans="1:15" s="2" customFormat="1" ht="33" customHeight="1" x14ac:dyDescent="0.25">
      <c r="A78" s="8">
        <f t="shared" si="3"/>
        <v>68</v>
      </c>
      <c r="B78" s="110" t="s">
        <v>15</v>
      </c>
      <c r="C78" s="8" t="s">
        <v>98</v>
      </c>
      <c r="D78" s="8" t="s">
        <v>63</v>
      </c>
      <c r="E78" s="9">
        <v>1168</v>
      </c>
      <c r="F78" s="9">
        <v>0</v>
      </c>
      <c r="G78" s="9">
        <v>50</v>
      </c>
      <c r="H78" s="9">
        <v>1400</v>
      </c>
      <c r="I78" s="9">
        <v>1155.05</v>
      </c>
      <c r="J78" s="9">
        <v>0</v>
      </c>
      <c r="K78" s="9">
        <v>250</v>
      </c>
      <c r="L78" s="168">
        <v>0</v>
      </c>
      <c r="M78" s="10">
        <f t="shared" si="2"/>
        <v>4023.05</v>
      </c>
      <c r="N78" s="8" t="s">
        <v>18</v>
      </c>
      <c r="O78" s="8" t="s">
        <v>18</v>
      </c>
    </row>
    <row r="79" spans="1:15" s="2" customFormat="1" ht="33.75" customHeight="1" x14ac:dyDescent="0.25">
      <c r="A79" s="8">
        <f t="shared" si="3"/>
        <v>69</v>
      </c>
      <c r="B79" s="110" t="s">
        <v>15</v>
      </c>
      <c r="C79" s="8" t="s">
        <v>99</v>
      </c>
      <c r="D79" s="8" t="s">
        <v>63</v>
      </c>
      <c r="E79" s="9">
        <v>1168</v>
      </c>
      <c r="F79" s="9">
        <v>0</v>
      </c>
      <c r="G79" s="9">
        <v>35</v>
      </c>
      <c r="H79" s="9">
        <v>1400</v>
      </c>
      <c r="I79" s="9">
        <v>1155.05</v>
      </c>
      <c r="J79" s="9">
        <v>0</v>
      </c>
      <c r="K79" s="9">
        <v>250</v>
      </c>
      <c r="L79" s="168">
        <v>0</v>
      </c>
      <c r="M79" s="10">
        <f t="shared" si="2"/>
        <v>4008.05</v>
      </c>
      <c r="N79" s="8" t="s">
        <v>18</v>
      </c>
      <c r="O79" s="8" t="s">
        <v>18</v>
      </c>
    </row>
    <row r="80" spans="1:15" s="2" customFormat="1" ht="33.75" customHeight="1" x14ac:dyDescent="0.25">
      <c r="A80" s="8">
        <f t="shared" si="3"/>
        <v>70</v>
      </c>
      <c r="B80" s="110" t="s">
        <v>15</v>
      </c>
      <c r="C80" s="8" t="s">
        <v>100</v>
      </c>
      <c r="D80" s="8" t="s">
        <v>63</v>
      </c>
      <c r="E80" s="9">
        <v>1168</v>
      </c>
      <c r="F80" s="9">
        <v>0</v>
      </c>
      <c r="G80" s="9">
        <v>50</v>
      </c>
      <c r="H80" s="9">
        <v>1400</v>
      </c>
      <c r="I80" s="9">
        <v>1155.05</v>
      </c>
      <c r="J80" s="9">
        <v>0</v>
      </c>
      <c r="K80" s="9">
        <v>250</v>
      </c>
      <c r="L80" s="168">
        <v>0</v>
      </c>
      <c r="M80" s="10">
        <f t="shared" si="2"/>
        <v>4023.05</v>
      </c>
      <c r="N80" s="8" t="s">
        <v>18</v>
      </c>
      <c r="O80" s="8" t="s">
        <v>18</v>
      </c>
    </row>
    <row r="81" spans="1:15" s="2" customFormat="1" ht="33.75" customHeight="1" x14ac:dyDescent="0.25">
      <c r="A81" s="8">
        <f t="shared" si="3"/>
        <v>71</v>
      </c>
      <c r="B81" s="110" t="s">
        <v>15</v>
      </c>
      <c r="C81" s="8" t="s">
        <v>101</v>
      </c>
      <c r="D81" s="8" t="s">
        <v>63</v>
      </c>
      <c r="E81" s="9">
        <v>1168</v>
      </c>
      <c r="F81" s="9">
        <v>0</v>
      </c>
      <c r="G81" s="9">
        <v>50</v>
      </c>
      <c r="H81" s="9">
        <v>1400</v>
      </c>
      <c r="I81" s="9">
        <v>1155.05</v>
      </c>
      <c r="J81" s="9">
        <v>0</v>
      </c>
      <c r="K81" s="9">
        <v>250</v>
      </c>
      <c r="L81" s="168">
        <v>0</v>
      </c>
      <c r="M81" s="10">
        <f t="shared" si="2"/>
        <v>4023.05</v>
      </c>
      <c r="N81" s="8" t="s">
        <v>18</v>
      </c>
      <c r="O81" s="8" t="s">
        <v>18</v>
      </c>
    </row>
    <row r="82" spans="1:15" s="2" customFormat="1" ht="33.75" customHeight="1" x14ac:dyDescent="0.25">
      <c r="A82" s="8">
        <f t="shared" si="3"/>
        <v>72</v>
      </c>
      <c r="B82" s="110" t="s">
        <v>15</v>
      </c>
      <c r="C82" s="8" t="s">
        <v>102</v>
      </c>
      <c r="D82" s="8" t="s">
        <v>63</v>
      </c>
      <c r="E82" s="9">
        <v>1168</v>
      </c>
      <c r="F82" s="9">
        <v>0</v>
      </c>
      <c r="G82" s="9">
        <v>75</v>
      </c>
      <c r="H82" s="9">
        <v>1400</v>
      </c>
      <c r="I82" s="9">
        <v>1155.05</v>
      </c>
      <c r="J82" s="9">
        <v>0</v>
      </c>
      <c r="K82" s="9">
        <v>250</v>
      </c>
      <c r="L82" s="168">
        <v>0</v>
      </c>
      <c r="M82" s="10">
        <f t="shared" si="2"/>
        <v>4048.05</v>
      </c>
      <c r="N82" s="8" t="s">
        <v>18</v>
      </c>
      <c r="O82" s="8" t="s">
        <v>18</v>
      </c>
    </row>
    <row r="83" spans="1:15" s="2" customFormat="1" ht="33.75" customHeight="1" x14ac:dyDescent="0.25">
      <c r="A83" s="8">
        <f t="shared" si="3"/>
        <v>73</v>
      </c>
      <c r="B83" s="110" t="s">
        <v>15</v>
      </c>
      <c r="C83" s="8" t="s">
        <v>103</v>
      </c>
      <c r="D83" s="8" t="s">
        <v>63</v>
      </c>
      <c r="E83" s="9">
        <v>1168</v>
      </c>
      <c r="F83" s="9">
        <v>0</v>
      </c>
      <c r="G83" s="9">
        <v>50</v>
      </c>
      <c r="H83" s="9">
        <v>1400</v>
      </c>
      <c r="I83" s="9">
        <v>1155.05</v>
      </c>
      <c r="J83" s="9">
        <v>0</v>
      </c>
      <c r="K83" s="9">
        <v>250</v>
      </c>
      <c r="L83" s="168">
        <v>0</v>
      </c>
      <c r="M83" s="10">
        <f t="shared" si="2"/>
        <v>4023.05</v>
      </c>
      <c r="N83" s="8" t="s">
        <v>18</v>
      </c>
      <c r="O83" s="8" t="s">
        <v>18</v>
      </c>
    </row>
    <row r="84" spans="1:15" s="2" customFormat="1" ht="33.75" customHeight="1" x14ac:dyDescent="0.25">
      <c r="A84" s="8">
        <f t="shared" si="3"/>
        <v>74</v>
      </c>
      <c r="B84" s="110" t="s">
        <v>15</v>
      </c>
      <c r="C84" s="8" t="s">
        <v>104</v>
      </c>
      <c r="D84" s="8" t="s">
        <v>63</v>
      </c>
      <c r="E84" s="9">
        <v>1168</v>
      </c>
      <c r="F84" s="9">
        <v>0</v>
      </c>
      <c r="G84" s="9">
        <v>50</v>
      </c>
      <c r="H84" s="9">
        <v>1400</v>
      </c>
      <c r="I84" s="9">
        <v>1155.05</v>
      </c>
      <c r="J84" s="9">
        <v>0</v>
      </c>
      <c r="K84" s="9">
        <v>250</v>
      </c>
      <c r="L84" s="168">
        <v>0</v>
      </c>
      <c r="M84" s="10">
        <f t="shared" si="2"/>
        <v>4023.05</v>
      </c>
      <c r="N84" s="8" t="s">
        <v>18</v>
      </c>
      <c r="O84" s="8" t="s">
        <v>18</v>
      </c>
    </row>
    <row r="85" spans="1:15" s="2" customFormat="1" ht="33.75" customHeight="1" x14ac:dyDescent="0.25">
      <c r="A85" s="8">
        <f t="shared" si="3"/>
        <v>75</v>
      </c>
      <c r="B85" s="110" t="s">
        <v>15</v>
      </c>
      <c r="C85" s="8" t="s">
        <v>105</v>
      </c>
      <c r="D85" s="8" t="s">
        <v>63</v>
      </c>
      <c r="E85" s="9">
        <v>1168</v>
      </c>
      <c r="F85" s="9">
        <v>0</v>
      </c>
      <c r="G85" s="9">
        <v>50</v>
      </c>
      <c r="H85" s="9">
        <v>1400</v>
      </c>
      <c r="I85" s="9">
        <v>1155.05</v>
      </c>
      <c r="J85" s="9">
        <v>0</v>
      </c>
      <c r="K85" s="9">
        <v>250</v>
      </c>
      <c r="L85" s="168">
        <v>0</v>
      </c>
      <c r="M85" s="10">
        <f t="shared" si="2"/>
        <v>4023.05</v>
      </c>
      <c r="N85" s="8" t="s">
        <v>18</v>
      </c>
      <c r="O85" s="8" t="s">
        <v>18</v>
      </c>
    </row>
    <row r="86" spans="1:15" s="2" customFormat="1" ht="33.75" customHeight="1" x14ac:dyDescent="0.25">
      <c r="A86" s="8">
        <f t="shared" si="3"/>
        <v>76</v>
      </c>
      <c r="B86" s="110" t="s">
        <v>15</v>
      </c>
      <c r="C86" s="8" t="s">
        <v>106</v>
      </c>
      <c r="D86" s="8" t="s">
        <v>63</v>
      </c>
      <c r="E86" s="9">
        <v>1168</v>
      </c>
      <c r="F86" s="9">
        <v>0</v>
      </c>
      <c r="G86" s="9">
        <v>50</v>
      </c>
      <c r="H86" s="9">
        <v>1400</v>
      </c>
      <c r="I86" s="9">
        <v>1155.05</v>
      </c>
      <c r="J86" s="9">
        <v>0</v>
      </c>
      <c r="K86" s="9">
        <v>250</v>
      </c>
      <c r="L86" s="168">
        <v>0</v>
      </c>
      <c r="M86" s="10">
        <f t="shared" si="2"/>
        <v>4023.05</v>
      </c>
      <c r="N86" s="8" t="s">
        <v>18</v>
      </c>
      <c r="O86" s="8" t="s">
        <v>18</v>
      </c>
    </row>
    <row r="87" spans="1:15" s="2" customFormat="1" ht="33.75" customHeight="1" x14ac:dyDescent="0.25">
      <c r="A87" s="8">
        <f t="shared" si="3"/>
        <v>77</v>
      </c>
      <c r="B87" s="110" t="s">
        <v>15</v>
      </c>
      <c r="C87" s="8" t="s">
        <v>107</v>
      </c>
      <c r="D87" s="8" t="s">
        <v>63</v>
      </c>
      <c r="E87" s="9">
        <v>1168</v>
      </c>
      <c r="F87" s="9">
        <v>0</v>
      </c>
      <c r="G87" s="9">
        <v>50</v>
      </c>
      <c r="H87" s="9">
        <v>1400</v>
      </c>
      <c r="I87" s="9">
        <v>1155.05</v>
      </c>
      <c r="J87" s="9">
        <v>0</v>
      </c>
      <c r="K87" s="9">
        <v>250</v>
      </c>
      <c r="L87" s="168">
        <v>0</v>
      </c>
      <c r="M87" s="10">
        <f t="shared" si="2"/>
        <v>4023.05</v>
      </c>
      <c r="N87" s="8" t="s">
        <v>18</v>
      </c>
      <c r="O87" s="8" t="s">
        <v>18</v>
      </c>
    </row>
    <row r="88" spans="1:15" s="2" customFormat="1" ht="33.75" customHeight="1" x14ac:dyDescent="0.25">
      <c r="A88" s="8">
        <f t="shared" si="3"/>
        <v>78</v>
      </c>
      <c r="B88" s="110" t="s">
        <v>15</v>
      </c>
      <c r="C88" s="8" t="s">
        <v>108</v>
      </c>
      <c r="D88" s="8" t="s">
        <v>63</v>
      </c>
      <c r="E88" s="9">
        <v>1168</v>
      </c>
      <c r="F88" s="9">
        <v>0</v>
      </c>
      <c r="G88" s="9">
        <v>50</v>
      </c>
      <c r="H88" s="9">
        <v>1400</v>
      </c>
      <c r="I88" s="9">
        <v>1155.05</v>
      </c>
      <c r="J88" s="9">
        <v>0</v>
      </c>
      <c r="K88" s="9">
        <v>250</v>
      </c>
      <c r="L88" s="168">
        <v>0</v>
      </c>
      <c r="M88" s="10">
        <f t="shared" si="2"/>
        <v>4023.05</v>
      </c>
      <c r="N88" s="8" t="s">
        <v>18</v>
      </c>
      <c r="O88" s="8" t="s">
        <v>18</v>
      </c>
    </row>
    <row r="89" spans="1:15" s="2" customFormat="1" ht="33.75" customHeight="1" x14ac:dyDescent="0.25">
      <c r="A89" s="8">
        <f t="shared" si="3"/>
        <v>79</v>
      </c>
      <c r="B89" s="110" t="s">
        <v>15</v>
      </c>
      <c r="C89" s="8" t="s">
        <v>109</v>
      </c>
      <c r="D89" s="8" t="s">
        <v>63</v>
      </c>
      <c r="E89" s="9">
        <v>1168</v>
      </c>
      <c r="F89" s="9">
        <v>0</v>
      </c>
      <c r="G89" s="9">
        <v>50</v>
      </c>
      <c r="H89" s="9">
        <v>1400</v>
      </c>
      <c r="I89" s="9">
        <v>1155.05</v>
      </c>
      <c r="J89" s="9">
        <v>0</v>
      </c>
      <c r="K89" s="9">
        <v>250</v>
      </c>
      <c r="L89" s="168">
        <v>0</v>
      </c>
      <c r="M89" s="10">
        <f t="shared" si="2"/>
        <v>4023.05</v>
      </c>
      <c r="N89" s="8" t="s">
        <v>18</v>
      </c>
      <c r="O89" s="8" t="s">
        <v>18</v>
      </c>
    </row>
    <row r="90" spans="1:15" s="2" customFormat="1" ht="33.75" customHeight="1" x14ac:dyDescent="0.25">
      <c r="A90" s="8">
        <f t="shared" si="3"/>
        <v>80</v>
      </c>
      <c r="B90" s="110" t="s">
        <v>15</v>
      </c>
      <c r="C90" s="8" t="s">
        <v>110</v>
      </c>
      <c r="D90" s="8" t="s">
        <v>63</v>
      </c>
      <c r="E90" s="9">
        <v>1168</v>
      </c>
      <c r="F90" s="9">
        <v>0</v>
      </c>
      <c r="G90" s="9">
        <v>50</v>
      </c>
      <c r="H90" s="9">
        <v>1400</v>
      </c>
      <c r="I90" s="9">
        <v>1155.05</v>
      </c>
      <c r="J90" s="9">
        <v>0</v>
      </c>
      <c r="K90" s="9">
        <v>250</v>
      </c>
      <c r="L90" s="168">
        <v>0</v>
      </c>
      <c r="M90" s="10">
        <f t="shared" si="2"/>
        <v>4023.05</v>
      </c>
      <c r="N90" s="8" t="s">
        <v>18</v>
      </c>
      <c r="O90" s="8" t="s">
        <v>18</v>
      </c>
    </row>
    <row r="91" spans="1:15" s="2" customFormat="1" ht="33.75" customHeight="1" x14ac:dyDescent="0.25">
      <c r="A91" s="8">
        <f t="shared" si="3"/>
        <v>81</v>
      </c>
      <c r="B91" s="110" t="s">
        <v>15</v>
      </c>
      <c r="C91" s="8" t="s">
        <v>111</v>
      </c>
      <c r="D91" s="8" t="s">
        <v>63</v>
      </c>
      <c r="E91" s="9">
        <v>1168</v>
      </c>
      <c r="F91" s="9">
        <v>0</v>
      </c>
      <c r="G91" s="9">
        <v>50</v>
      </c>
      <c r="H91" s="9">
        <v>1400</v>
      </c>
      <c r="I91" s="9">
        <v>1155.05</v>
      </c>
      <c r="J91" s="9">
        <v>0</v>
      </c>
      <c r="K91" s="9">
        <v>250</v>
      </c>
      <c r="L91" s="168">
        <v>0</v>
      </c>
      <c r="M91" s="10">
        <f t="shared" si="2"/>
        <v>4023.05</v>
      </c>
      <c r="N91" s="8" t="s">
        <v>18</v>
      </c>
      <c r="O91" s="8" t="s">
        <v>18</v>
      </c>
    </row>
    <row r="92" spans="1:15" s="2" customFormat="1" ht="33.75" customHeight="1" x14ac:dyDescent="0.25">
      <c r="A92" s="8">
        <f t="shared" si="3"/>
        <v>82</v>
      </c>
      <c r="B92" s="110" t="s">
        <v>15</v>
      </c>
      <c r="C92" s="8" t="s">
        <v>112</v>
      </c>
      <c r="D92" s="8" t="s">
        <v>63</v>
      </c>
      <c r="E92" s="9">
        <v>1168</v>
      </c>
      <c r="F92" s="9">
        <v>0</v>
      </c>
      <c r="G92" s="9">
        <v>50</v>
      </c>
      <c r="H92" s="9">
        <v>1400</v>
      </c>
      <c r="I92" s="9">
        <v>1155.05</v>
      </c>
      <c r="J92" s="9">
        <v>0</v>
      </c>
      <c r="K92" s="9">
        <v>250</v>
      </c>
      <c r="L92" s="168">
        <v>0</v>
      </c>
      <c r="M92" s="10">
        <f t="shared" si="2"/>
        <v>4023.05</v>
      </c>
      <c r="N92" s="8" t="s">
        <v>18</v>
      </c>
      <c r="O92" s="8" t="s">
        <v>18</v>
      </c>
    </row>
    <row r="93" spans="1:15" s="2" customFormat="1" ht="33.75" customHeight="1" x14ac:dyDescent="0.25">
      <c r="A93" s="8">
        <f t="shared" si="3"/>
        <v>83</v>
      </c>
      <c r="B93" s="110" t="s">
        <v>15</v>
      </c>
      <c r="C93" s="8" t="s">
        <v>113</v>
      </c>
      <c r="D93" s="8" t="s">
        <v>63</v>
      </c>
      <c r="E93" s="9">
        <v>1168</v>
      </c>
      <c r="F93" s="9">
        <v>0</v>
      </c>
      <c r="G93" s="9">
        <v>50</v>
      </c>
      <c r="H93" s="9">
        <v>1400</v>
      </c>
      <c r="I93" s="9">
        <v>1155.05</v>
      </c>
      <c r="J93" s="9">
        <v>0</v>
      </c>
      <c r="K93" s="9">
        <v>250</v>
      </c>
      <c r="L93" s="168">
        <v>0</v>
      </c>
      <c r="M93" s="10">
        <f t="shared" si="2"/>
        <v>4023.05</v>
      </c>
      <c r="N93" s="8" t="s">
        <v>18</v>
      </c>
      <c r="O93" s="8" t="s">
        <v>18</v>
      </c>
    </row>
    <row r="94" spans="1:15" s="2" customFormat="1" ht="33.75" customHeight="1" x14ac:dyDescent="0.25">
      <c r="A94" s="8">
        <f t="shared" si="3"/>
        <v>84</v>
      </c>
      <c r="B94" s="110" t="s">
        <v>15</v>
      </c>
      <c r="C94" s="8" t="s">
        <v>114</v>
      </c>
      <c r="D94" s="8" t="s">
        <v>63</v>
      </c>
      <c r="E94" s="9">
        <v>1168</v>
      </c>
      <c r="F94" s="9">
        <v>0</v>
      </c>
      <c r="G94" s="9">
        <v>50</v>
      </c>
      <c r="H94" s="9">
        <v>1400</v>
      </c>
      <c r="I94" s="9">
        <v>1155.05</v>
      </c>
      <c r="J94" s="9">
        <v>0</v>
      </c>
      <c r="K94" s="9">
        <v>250</v>
      </c>
      <c r="L94" s="168">
        <v>0</v>
      </c>
      <c r="M94" s="10">
        <f t="shared" si="2"/>
        <v>4023.05</v>
      </c>
      <c r="N94" s="8" t="s">
        <v>18</v>
      </c>
      <c r="O94" s="8" t="s">
        <v>18</v>
      </c>
    </row>
    <row r="95" spans="1:15" s="2" customFormat="1" ht="33.75" customHeight="1" x14ac:dyDescent="0.25">
      <c r="A95" s="8">
        <f t="shared" si="3"/>
        <v>85</v>
      </c>
      <c r="B95" s="110" t="s">
        <v>15</v>
      </c>
      <c r="C95" s="8" t="s">
        <v>115</v>
      </c>
      <c r="D95" s="8" t="s">
        <v>63</v>
      </c>
      <c r="E95" s="9">
        <v>1168</v>
      </c>
      <c r="F95" s="9">
        <v>0</v>
      </c>
      <c r="G95" s="9">
        <v>50</v>
      </c>
      <c r="H95" s="9">
        <v>1400</v>
      </c>
      <c r="I95" s="9">
        <v>1155.05</v>
      </c>
      <c r="J95" s="9">
        <v>0</v>
      </c>
      <c r="K95" s="9">
        <v>250</v>
      </c>
      <c r="L95" s="168">
        <v>0</v>
      </c>
      <c r="M95" s="10">
        <f t="shared" si="2"/>
        <v>4023.05</v>
      </c>
      <c r="N95" s="8" t="s">
        <v>18</v>
      </c>
      <c r="O95" s="8" t="s">
        <v>18</v>
      </c>
    </row>
    <row r="96" spans="1:15" s="2" customFormat="1" ht="33.75" customHeight="1" x14ac:dyDescent="0.25">
      <c r="A96" s="8">
        <f t="shared" si="3"/>
        <v>86</v>
      </c>
      <c r="B96" s="110" t="s">
        <v>15</v>
      </c>
      <c r="C96" s="8" t="s">
        <v>116</v>
      </c>
      <c r="D96" s="8" t="s">
        <v>63</v>
      </c>
      <c r="E96" s="9">
        <v>1168</v>
      </c>
      <c r="F96" s="9">
        <v>0</v>
      </c>
      <c r="G96" s="9">
        <v>75</v>
      </c>
      <c r="H96" s="9">
        <v>1400</v>
      </c>
      <c r="I96" s="9">
        <v>1155.05</v>
      </c>
      <c r="J96" s="9">
        <v>0</v>
      </c>
      <c r="K96" s="9">
        <v>250</v>
      </c>
      <c r="L96" s="168">
        <v>0</v>
      </c>
      <c r="M96" s="10">
        <f t="shared" si="2"/>
        <v>4048.05</v>
      </c>
      <c r="N96" s="8" t="s">
        <v>18</v>
      </c>
      <c r="O96" s="8" t="s">
        <v>18</v>
      </c>
    </row>
    <row r="97" spans="1:15" s="2" customFormat="1" ht="33.75" customHeight="1" x14ac:dyDescent="0.25">
      <c r="A97" s="8">
        <f t="shared" si="3"/>
        <v>87</v>
      </c>
      <c r="B97" s="110" t="s">
        <v>15</v>
      </c>
      <c r="C97" s="8" t="s">
        <v>117</v>
      </c>
      <c r="D97" s="8" t="s">
        <v>63</v>
      </c>
      <c r="E97" s="9">
        <v>1168</v>
      </c>
      <c r="F97" s="9">
        <v>0</v>
      </c>
      <c r="G97" s="9">
        <v>50</v>
      </c>
      <c r="H97" s="9">
        <v>1400</v>
      </c>
      <c r="I97" s="9">
        <v>1155.05</v>
      </c>
      <c r="J97" s="9">
        <v>0</v>
      </c>
      <c r="K97" s="9">
        <v>250</v>
      </c>
      <c r="L97" s="168">
        <v>0</v>
      </c>
      <c r="M97" s="10">
        <f t="shared" si="2"/>
        <v>4023.05</v>
      </c>
      <c r="N97" s="8" t="s">
        <v>18</v>
      </c>
      <c r="O97" s="8" t="s">
        <v>18</v>
      </c>
    </row>
    <row r="98" spans="1:15" s="2" customFormat="1" ht="33.75" customHeight="1" x14ac:dyDescent="0.25">
      <c r="A98" s="8">
        <f t="shared" si="3"/>
        <v>88</v>
      </c>
      <c r="B98" s="110" t="s">
        <v>15</v>
      </c>
      <c r="C98" s="8" t="s">
        <v>118</v>
      </c>
      <c r="D98" s="8" t="s">
        <v>63</v>
      </c>
      <c r="E98" s="9">
        <v>1168</v>
      </c>
      <c r="F98" s="9">
        <v>0</v>
      </c>
      <c r="G98" s="9">
        <v>50</v>
      </c>
      <c r="H98" s="9">
        <v>1400</v>
      </c>
      <c r="I98" s="9">
        <v>1155.05</v>
      </c>
      <c r="J98" s="9">
        <v>0</v>
      </c>
      <c r="K98" s="9">
        <v>250</v>
      </c>
      <c r="L98" s="168">
        <v>0</v>
      </c>
      <c r="M98" s="10">
        <f t="shared" si="2"/>
        <v>4023.05</v>
      </c>
      <c r="N98" s="8" t="s">
        <v>18</v>
      </c>
      <c r="O98" s="8" t="s">
        <v>18</v>
      </c>
    </row>
    <row r="99" spans="1:15" s="2" customFormat="1" ht="33.75" customHeight="1" x14ac:dyDescent="0.25">
      <c r="A99" s="8">
        <f t="shared" si="3"/>
        <v>89</v>
      </c>
      <c r="B99" s="110" t="s">
        <v>15</v>
      </c>
      <c r="C99" s="8" t="s">
        <v>119</v>
      </c>
      <c r="D99" s="8" t="s">
        <v>63</v>
      </c>
      <c r="E99" s="9">
        <v>1168</v>
      </c>
      <c r="F99" s="9">
        <v>0</v>
      </c>
      <c r="G99" s="9">
        <v>50</v>
      </c>
      <c r="H99" s="9">
        <v>1400</v>
      </c>
      <c r="I99" s="9">
        <v>1155.05</v>
      </c>
      <c r="J99" s="9">
        <v>0</v>
      </c>
      <c r="K99" s="9">
        <v>250</v>
      </c>
      <c r="L99" s="168">
        <v>0</v>
      </c>
      <c r="M99" s="10">
        <f t="shared" si="2"/>
        <v>4023.05</v>
      </c>
      <c r="N99" s="8" t="s">
        <v>18</v>
      </c>
      <c r="O99" s="8" t="s">
        <v>18</v>
      </c>
    </row>
    <row r="100" spans="1:15" s="2" customFormat="1" ht="33.75" customHeight="1" x14ac:dyDescent="0.25">
      <c r="A100" s="8">
        <f t="shared" si="3"/>
        <v>90</v>
      </c>
      <c r="B100" s="110" t="s">
        <v>15</v>
      </c>
      <c r="C100" s="8" t="s">
        <v>120</v>
      </c>
      <c r="D100" s="8" t="s">
        <v>63</v>
      </c>
      <c r="E100" s="9">
        <v>1168</v>
      </c>
      <c r="F100" s="9">
        <v>0</v>
      </c>
      <c r="G100" s="9">
        <v>50</v>
      </c>
      <c r="H100" s="9">
        <v>1400</v>
      </c>
      <c r="I100" s="9">
        <v>1155.05</v>
      </c>
      <c r="J100" s="9">
        <v>0</v>
      </c>
      <c r="K100" s="9">
        <v>250</v>
      </c>
      <c r="L100" s="168">
        <v>0</v>
      </c>
      <c r="M100" s="10">
        <f t="shared" si="2"/>
        <v>4023.05</v>
      </c>
      <c r="N100" s="8" t="s">
        <v>18</v>
      </c>
      <c r="O100" s="8" t="s">
        <v>18</v>
      </c>
    </row>
    <row r="101" spans="1:15" s="2" customFormat="1" ht="33.75" customHeight="1" x14ac:dyDescent="0.25">
      <c r="A101" s="8">
        <f t="shared" si="3"/>
        <v>91</v>
      </c>
      <c r="B101" s="110" t="s">
        <v>15</v>
      </c>
      <c r="C101" s="8" t="s">
        <v>121</v>
      </c>
      <c r="D101" s="8" t="s">
        <v>63</v>
      </c>
      <c r="E101" s="9">
        <v>1168</v>
      </c>
      <c r="F101" s="9">
        <v>0</v>
      </c>
      <c r="G101" s="9">
        <v>50</v>
      </c>
      <c r="H101" s="9">
        <v>1400</v>
      </c>
      <c r="I101" s="9">
        <v>1155.05</v>
      </c>
      <c r="J101" s="9">
        <v>0</v>
      </c>
      <c r="K101" s="9">
        <v>250</v>
      </c>
      <c r="L101" s="168">
        <v>0</v>
      </c>
      <c r="M101" s="10">
        <f t="shared" si="2"/>
        <v>4023.05</v>
      </c>
      <c r="N101" s="8" t="s">
        <v>18</v>
      </c>
      <c r="O101" s="8" t="s">
        <v>18</v>
      </c>
    </row>
    <row r="102" spans="1:15" s="2" customFormat="1" ht="33.75" customHeight="1" x14ac:dyDescent="0.25">
      <c r="A102" s="8">
        <f t="shared" si="3"/>
        <v>92</v>
      </c>
      <c r="B102" s="110" t="s">
        <v>15</v>
      </c>
      <c r="C102" s="8" t="s">
        <v>122</v>
      </c>
      <c r="D102" s="8" t="s">
        <v>63</v>
      </c>
      <c r="E102" s="9">
        <v>1168</v>
      </c>
      <c r="F102" s="9">
        <v>0</v>
      </c>
      <c r="G102" s="9">
        <v>50</v>
      </c>
      <c r="H102" s="9">
        <v>1400</v>
      </c>
      <c r="I102" s="9">
        <v>1155.05</v>
      </c>
      <c r="J102" s="9">
        <v>0</v>
      </c>
      <c r="K102" s="9">
        <v>250</v>
      </c>
      <c r="L102" s="168">
        <v>0</v>
      </c>
      <c r="M102" s="10">
        <f t="shared" si="2"/>
        <v>4023.05</v>
      </c>
      <c r="N102" s="8" t="s">
        <v>18</v>
      </c>
      <c r="O102" s="8" t="s">
        <v>18</v>
      </c>
    </row>
    <row r="103" spans="1:15" ht="31.5" customHeight="1" x14ac:dyDescent="0.25">
      <c r="A103" s="8">
        <f t="shared" si="3"/>
        <v>93</v>
      </c>
      <c r="B103" s="110" t="s">
        <v>15</v>
      </c>
      <c r="C103" s="8" t="s">
        <v>123</v>
      </c>
      <c r="D103" s="8" t="s">
        <v>63</v>
      </c>
      <c r="E103" s="9">
        <v>1168</v>
      </c>
      <c r="F103" s="9">
        <v>0</v>
      </c>
      <c r="G103" s="9">
        <v>35</v>
      </c>
      <c r="H103" s="9">
        <v>1400</v>
      </c>
      <c r="I103" s="9">
        <v>1155.05</v>
      </c>
      <c r="J103" s="9">
        <v>0</v>
      </c>
      <c r="K103" s="9">
        <v>250</v>
      </c>
      <c r="L103" s="168">
        <v>0</v>
      </c>
      <c r="M103" s="10">
        <f t="shared" si="2"/>
        <v>4008.05</v>
      </c>
      <c r="N103" s="8" t="s">
        <v>18</v>
      </c>
      <c r="O103" s="8" t="s">
        <v>18</v>
      </c>
    </row>
    <row r="104" spans="1:15" s="2" customFormat="1" ht="33.75" customHeight="1" x14ac:dyDescent="0.25">
      <c r="A104" s="8">
        <f t="shared" si="3"/>
        <v>94</v>
      </c>
      <c r="B104" s="110" t="s">
        <v>15</v>
      </c>
      <c r="C104" s="8" t="s">
        <v>124</v>
      </c>
      <c r="D104" s="8" t="s">
        <v>63</v>
      </c>
      <c r="E104" s="9">
        <v>1168</v>
      </c>
      <c r="F104" s="9">
        <v>0</v>
      </c>
      <c r="G104" s="9">
        <v>50</v>
      </c>
      <c r="H104" s="9">
        <v>1400</v>
      </c>
      <c r="I104" s="9">
        <v>1155.05</v>
      </c>
      <c r="J104" s="9">
        <v>0</v>
      </c>
      <c r="K104" s="9">
        <v>250</v>
      </c>
      <c r="L104" s="168">
        <v>0</v>
      </c>
      <c r="M104" s="10">
        <f t="shared" si="2"/>
        <v>4023.05</v>
      </c>
      <c r="N104" s="8" t="s">
        <v>18</v>
      </c>
      <c r="O104" s="8" t="s">
        <v>18</v>
      </c>
    </row>
    <row r="105" spans="1:15" s="2" customFormat="1" ht="33.75" customHeight="1" x14ac:dyDescent="0.25">
      <c r="A105" s="8">
        <f t="shared" si="3"/>
        <v>95</v>
      </c>
      <c r="B105" s="110" t="s">
        <v>15</v>
      </c>
      <c r="C105" s="8" t="s">
        <v>125</v>
      </c>
      <c r="D105" s="8" t="s">
        <v>63</v>
      </c>
      <c r="E105" s="9">
        <v>1168</v>
      </c>
      <c r="F105" s="9">
        <v>0</v>
      </c>
      <c r="G105" s="9">
        <v>50</v>
      </c>
      <c r="H105" s="9">
        <v>1400</v>
      </c>
      <c r="I105" s="9">
        <v>1155.05</v>
      </c>
      <c r="J105" s="9">
        <v>0</v>
      </c>
      <c r="K105" s="9">
        <v>250</v>
      </c>
      <c r="L105" s="168">
        <v>0</v>
      </c>
      <c r="M105" s="10">
        <f t="shared" si="2"/>
        <v>4023.05</v>
      </c>
      <c r="N105" s="8" t="s">
        <v>18</v>
      </c>
      <c r="O105" s="8" t="s">
        <v>18</v>
      </c>
    </row>
    <row r="106" spans="1:15" s="2" customFormat="1" ht="33.75" customHeight="1" x14ac:dyDescent="0.25">
      <c r="A106" s="8">
        <f t="shared" si="3"/>
        <v>96</v>
      </c>
      <c r="B106" s="110" t="s">
        <v>15</v>
      </c>
      <c r="C106" s="8" t="s">
        <v>126</v>
      </c>
      <c r="D106" s="8" t="s">
        <v>63</v>
      </c>
      <c r="E106" s="9">
        <v>1168</v>
      </c>
      <c r="F106" s="9">
        <v>0</v>
      </c>
      <c r="G106" s="9">
        <v>50</v>
      </c>
      <c r="H106" s="9">
        <v>1400</v>
      </c>
      <c r="I106" s="9">
        <v>1155.05</v>
      </c>
      <c r="J106" s="9">
        <v>0</v>
      </c>
      <c r="K106" s="9">
        <v>250</v>
      </c>
      <c r="L106" s="168">
        <v>0</v>
      </c>
      <c r="M106" s="10">
        <f t="shared" si="2"/>
        <v>4023.05</v>
      </c>
      <c r="N106" s="8" t="s">
        <v>18</v>
      </c>
      <c r="O106" s="8" t="s">
        <v>18</v>
      </c>
    </row>
    <row r="107" spans="1:15" s="2" customFormat="1" ht="33.75" customHeight="1" x14ac:dyDescent="0.25">
      <c r="A107" s="8">
        <f t="shared" si="3"/>
        <v>97</v>
      </c>
      <c r="B107" s="110" t="s">
        <v>15</v>
      </c>
      <c r="C107" s="8" t="s">
        <v>127</v>
      </c>
      <c r="D107" s="8" t="s">
        <v>63</v>
      </c>
      <c r="E107" s="9">
        <v>1168</v>
      </c>
      <c r="F107" s="9">
        <v>0</v>
      </c>
      <c r="G107" s="9">
        <v>50</v>
      </c>
      <c r="H107" s="9">
        <v>1400</v>
      </c>
      <c r="I107" s="9">
        <v>1155.05</v>
      </c>
      <c r="J107" s="9">
        <v>0</v>
      </c>
      <c r="K107" s="9">
        <v>250</v>
      </c>
      <c r="L107" s="168">
        <v>0</v>
      </c>
      <c r="M107" s="10">
        <f t="shared" si="2"/>
        <v>4023.05</v>
      </c>
      <c r="N107" s="8" t="s">
        <v>18</v>
      </c>
      <c r="O107" s="8" t="s">
        <v>18</v>
      </c>
    </row>
    <row r="108" spans="1:15" s="2" customFormat="1" ht="33.75" customHeight="1" x14ac:dyDescent="0.25">
      <c r="A108" s="8">
        <f t="shared" si="3"/>
        <v>98</v>
      </c>
      <c r="B108" s="110" t="s">
        <v>15</v>
      </c>
      <c r="C108" s="8" t="s">
        <v>128</v>
      </c>
      <c r="D108" s="8" t="s">
        <v>63</v>
      </c>
      <c r="E108" s="9">
        <v>1168</v>
      </c>
      <c r="F108" s="9">
        <v>0</v>
      </c>
      <c r="G108" s="9">
        <v>50</v>
      </c>
      <c r="H108" s="9">
        <v>1400</v>
      </c>
      <c r="I108" s="9">
        <v>1155.05</v>
      </c>
      <c r="J108" s="9">
        <v>0</v>
      </c>
      <c r="K108" s="9">
        <v>250</v>
      </c>
      <c r="L108" s="168">
        <v>0</v>
      </c>
      <c r="M108" s="10">
        <f t="shared" si="2"/>
        <v>4023.05</v>
      </c>
      <c r="N108" s="8" t="s">
        <v>18</v>
      </c>
      <c r="O108" s="8" t="s">
        <v>18</v>
      </c>
    </row>
    <row r="109" spans="1:15" s="2" customFormat="1" ht="33.75" customHeight="1" x14ac:dyDescent="0.25">
      <c r="A109" s="8">
        <f t="shared" si="3"/>
        <v>99</v>
      </c>
      <c r="B109" s="110" t="s">
        <v>15</v>
      </c>
      <c r="C109" s="8" t="s">
        <v>129</v>
      </c>
      <c r="D109" s="8" t="s">
        <v>63</v>
      </c>
      <c r="E109" s="9">
        <v>1168</v>
      </c>
      <c r="F109" s="9">
        <v>0</v>
      </c>
      <c r="G109" s="9">
        <v>50</v>
      </c>
      <c r="H109" s="9">
        <v>1400</v>
      </c>
      <c r="I109" s="9">
        <v>1155.05</v>
      </c>
      <c r="J109" s="9">
        <v>0</v>
      </c>
      <c r="K109" s="9">
        <v>250</v>
      </c>
      <c r="L109" s="168">
        <v>0</v>
      </c>
      <c r="M109" s="10">
        <f t="shared" si="2"/>
        <v>4023.05</v>
      </c>
      <c r="N109" s="8" t="s">
        <v>18</v>
      </c>
      <c r="O109" s="8" t="s">
        <v>18</v>
      </c>
    </row>
    <row r="110" spans="1:15" s="2" customFormat="1" ht="33.75" customHeight="1" x14ac:dyDescent="0.25">
      <c r="A110" s="8">
        <f t="shared" si="3"/>
        <v>100</v>
      </c>
      <c r="B110" s="110" t="s">
        <v>15</v>
      </c>
      <c r="C110" s="8" t="s">
        <v>130</v>
      </c>
      <c r="D110" s="8" t="s">
        <v>63</v>
      </c>
      <c r="E110" s="9">
        <v>1168</v>
      </c>
      <c r="F110" s="9">
        <v>0</v>
      </c>
      <c r="G110" s="9">
        <v>50</v>
      </c>
      <c r="H110" s="9">
        <v>1400</v>
      </c>
      <c r="I110" s="9">
        <v>1155.05</v>
      </c>
      <c r="J110" s="9">
        <v>0</v>
      </c>
      <c r="K110" s="9">
        <v>250</v>
      </c>
      <c r="L110" s="168">
        <v>0</v>
      </c>
      <c r="M110" s="10">
        <f t="shared" si="2"/>
        <v>4023.05</v>
      </c>
      <c r="N110" s="8" t="s">
        <v>18</v>
      </c>
      <c r="O110" s="8" t="s">
        <v>18</v>
      </c>
    </row>
    <row r="111" spans="1:15" s="2" customFormat="1" ht="33.75" customHeight="1" x14ac:dyDescent="0.25">
      <c r="A111" s="8">
        <f t="shared" si="3"/>
        <v>101</v>
      </c>
      <c r="B111" s="110" t="s">
        <v>15</v>
      </c>
      <c r="C111" s="8" t="s">
        <v>131</v>
      </c>
      <c r="D111" s="8" t="s">
        <v>63</v>
      </c>
      <c r="E111" s="9">
        <v>1168</v>
      </c>
      <c r="F111" s="9">
        <v>0</v>
      </c>
      <c r="G111" s="9">
        <v>75</v>
      </c>
      <c r="H111" s="9">
        <v>1400</v>
      </c>
      <c r="I111" s="9">
        <v>982.6</v>
      </c>
      <c r="J111" s="9">
        <v>0</v>
      </c>
      <c r="K111" s="9">
        <v>250</v>
      </c>
      <c r="L111" s="168">
        <v>0</v>
      </c>
      <c r="M111" s="10">
        <f t="shared" si="2"/>
        <v>3875.6</v>
      </c>
      <c r="N111" s="8" t="s">
        <v>18</v>
      </c>
      <c r="O111" s="8" t="s">
        <v>18</v>
      </c>
    </row>
    <row r="112" spans="1:15" s="2" customFormat="1" ht="33.75" customHeight="1" x14ac:dyDescent="0.25">
      <c r="A112" s="8">
        <f t="shared" si="3"/>
        <v>102</v>
      </c>
      <c r="B112" s="110" t="s">
        <v>15</v>
      </c>
      <c r="C112" s="8" t="s">
        <v>132</v>
      </c>
      <c r="D112" s="8" t="s">
        <v>63</v>
      </c>
      <c r="E112" s="9">
        <v>1168</v>
      </c>
      <c r="F112" s="9">
        <v>0</v>
      </c>
      <c r="G112" s="9">
        <v>50</v>
      </c>
      <c r="H112" s="9">
        <v>1400</v>
      </c>
      <c r="I112" s="9">
        <v>982.6</v>
      </c>
      <c r="J112" s="9">
        <v>0</v>
      </c>
      <c r="K112" s="9">
        <v>250</v>
      </c>
      <c r="L112" s="168">
        <v>0</v>
      </c>
      <c r="M112" s="10">
        <f t="shared" si="2"/>
        <v>3850.6</v>
      </c>
      <c r="N112" s="8" t="s">
        <v>18</v>
      </c>
      <c r="O112" s="8" t="s">
        <v>18</v>
      </c>
    </row>
    <row r="113" spans="1:15" s="2" customFormat="1" ht="33.75" customHeight="1" x14ac:dyDescent="0.25">
      <c r="A113" s="8">
        <f t="shared" si="3"/>
        <v>103</v>
      </c>
      <c r="B113" s="110" t="s">
        <v>15</v>
      </c>
      <c r="C113" s="8" t="s">
        <v>133</v>
      </c>
      <c r="D113" s="8" t="s">
        <v>63</v>
      </c>
      <c r="E113" s="9">
        <v>1168</v>
      </c>
      <c r="F113" s="9">
        <v>0</v>
      </c>
      <c r="G113" s="9">
        <v>50</v>
      </c>
      <c r="H113" s="9">
        <v>1400</v>
      </c>
      <c r="I113" s="9">
        <v>982.6</v>
      </c>
      <c r="J113" s="9">
        <v>0</v>
      </c>
      <c r="K113" s="9">
        <v>250</v>
      </c>
      <c r="L113" s="168">
        <v>0</v>
      </c>
      <c r="M113" s="10">
        <f t="shared" si="2"/>
        <v>3850.6</v>
      </c>
      <c r="N113" s="8" t="s">
        <v>18</v>
      </c>
      <c r="O113" s="8" t="s">
        <v>18</v>
      </c>
    </row>
    <row r="114" spans="1:15" s="2" customFormat="1" ht="33.75" customHeight="1" x14ac:dyDescent="0.25">
      <c r="A114" s="8">
        <f t="shared" si="3"/>
        <v>104</v>
      </c>
      <c r="B114" s="110" t="s">
        <v>15</v>
      </c>
      <c r="C114" s="8" t="s">
        <v>134</v>
      </c>
      <c r="D114" s="8" t="s">
        <v>63</v>
      </c>
      <c r="E114" s="9">
        <v>1168</v>
      </c>
      <c r="F114" s="9">
        <v>0</v>
      </c>
      <c r="G114" s="9">
        <v>50</v>
      </c>
      <c r="H114" s="9">
        <v>1400</v>
      </c>
      <c r="I114" s="9">
        <v>982.6</v>
      </c>
      <c r="J114" s="9">
        <v>0</v>
      </c>
      <c r="K114" s="9">
        <v>250</v>
      </c>
      <c r="L114" s="168">
        <v>0</v>
      </c>
      <c r="M114" s="10">
        <f t="shared" si="2"/>
        <v>3850.6</v>
      </c>
      <c r="N114" s="8" t="s">
        <v>18</v>
      </c>
      <c r="O114" s="8" t="s">
        <v>18</v>
      </c>
    </row>
    <row r="115" spans="1:15" s="2" customFormat="1" ht="33.75" customHeight="1" x14ac:dyDescent="0.25">
      <c r="A115" s="8">
        <f t="shared" si="3"/>
        <v>105</v>
      </c>
      <c r="B115" s="110" t="s">
        <v>15</v>
      </c>
      <c r="C115" s="8" t="s">
        <v>135</v>
      </c>
      <c r="D115" s="8" t="s">
        <v>29</v>
      </c>
      <c r="E115" s="9">
        <v>10261</v>
      </c>
      <c r="F115" s="9">
        <v>4000</v>
      </c>
      <c r="G115" s="9"/>
      <c r="H115" s="9">
        <v>4000</v>
      </c>
      <c r="I115" s="9"/>
      <c r="J115" s="9">
        <v>375</v>
      </c>
      <c r="K115" s="9">
        <v>250</v>
      </c>
      <c r="L115" s="168"/>
      <c r="M115" s="10">
        <f t="shared" si="2"/>
        <v>18886</v>
      </c>
      <c r="N115" s="8"/>
      <c r="O115" s="8"/>
    </row>
    <row r="116" spans="1:15" s="2" customFormat="1" ht="33.75" customHeight="1" x14ac:dyDescent="0.25">
      <c r="A116" s="8">
        <f t="shared" si="3"/>
        <v>106</v>
      </c>
      <c r="B116" s="110" t="s">
        <v>15</v>
      </c>
      <c r="C116" s="8" t="s">
        <v>136</v>
      </c>
      <c r="D116" s="8" t="s">
        <v>63</v>
      </c>
      <c r="E116" s="9">
        <v>1168</v>
      </c>
      <c r="F116" s="9">
        <v>0</v>
      </c>
      <c r="G116" s="9">
        <v>50</v>
      </c>
      <c r="H116" s="9">
        <v>1400</v>
      </c>
      <c r="I116" s="9">
        <v>982.6</v>
      </c>
      <c r="J116" s="9">
        <v>0</v>
      </c>
      <c r="K116" s="9">
        <v>250</v>
      </c>
      <c r="L116" s="168">
        <v>0</v>
      </c>
      <c r="M116" s="10">
        <f t="shared" si="2"/>
        <v>3850.6</v>
      </c>
      <c r="N116" s="8" t="s">
        <v>18</v>
      </c>
      <c r="O116" s="8" t="s">
        <v>18</v>
      </c>
    </row>
    <row r="117" spans="1:15" s="2" customFormat="1" ht="33.75" customHeight="1" x14ac:dyDescent="0.25">
      <c r="A117" s="8">
        <f t="shared" si="3"/>
        <v>107</v>
      </c>
      <c r="B117" s="110" t="s">
        <v>15</v>
      </c>
      <c r="C117" s="8" t="s">
        <v>137</v>
      </c>
      <c r="D117" s="8" t="s">
        <v>32</v>
      </c>
      <c r="E117" s="9">
        <v>5835</v>
      </c>
      <c r="F117" s="9">
        <v>0</v>
      </c>
      <c r="G117" s="9">
        <v>0</v>
      </c>
      <c r="H117" s="9">
        <v>3800</v>
      </c>
      <c r="I117" s="9"/>
      <c r="J117" s="9">
        <v>375</v>
      </c>
      <c r="K117" s="9">
        <v>250</v>
      </c>
      <c r="L117" s="168">
        <v>0</v>
      </c>
      <c r="M117" s="10">
        <f t="shared" si="2"/>
        <v>10260</v>
      </c>
      <c r="N117" s="8" t="s">
        <v>18</v>
      </c>
      <c r="O117" s="8" t="s">
        <v>18</v>
      </c>
    </row>
    <row r="118" spans="1:15" s="2" customFormat="1" ht="33.75" customHeight="1" x14ac:dyDescent="0.25">
      <c r="A118" s="8">
        <f t="shared" si="3"/>
        <v>108</v>
      </c>
      <c r="B118" s="110" t="s">
        <v>15</v>
      </c>
      <c r="C118" s="8" t="s">
        <v>138</v>
      </c>
      <c r="D118" s="8" t="s">
        <v>38</v>
      </c>
      <c r="E118" s="9">
        <v>2441</v>
      </c>
      <c r="F118" s="9">
        <v>0</v>
      </c>
      <c r="G118" s="9">
        <v>35</v>
      </c>
      <c r="H118" s="9">
        <v>2400</v>
      </c>
      <c r="I118" s="9"/>
      <c r="J118" s="9">
        <v>0</v>
      </c>
      <c r="K118" s="9">
        <v>250</v>
      </c>
      <c r="L118" s="168">
        <v>0</v>
      </c>
      <c r="M118" s="10">
        <f t="shared" si="2"/>
        <v>5126</v>
      </c>
      <c r="N118" s="8" t="s">
        <v>18</v>
      </c>
      <c r="O118" s="8" t="s">
        <v>18</v>
      </c>
    </row>
    <row r="119" spans="1:15" s="2" customFormat="1" ht="33.75" customHeight="1" x14ac:dyDescent="0.25">
      <c r="A119" s="8">
        <f t="shared" si="3"/>
        <v>109</v>
      </c>
      <c r="B119" s="110" t="s">
        <v>15</v>
      </c>
      <c r="C119" s="8" t="s">
        <v>139</v>
      </c>
      <c r="D119" s="8" t="s">
        <v>63</v>
      </c>
      <c r="E119" s="9">
        <v>1168</v>
      </c>
      <c r="F119" s="9">
        <v>0</v>
      </c>
      <c r="G119" s="9">
        <v>35</v>
      </c>
      <c r="H119" s="9">
        <v>1400</v>
      </c>
      <c r="I119" s="9">
        <v>982.6</v>
      </c>
      <c r="J119" s="9">
        <v>0</v>
      </c>
      <c r="K119" s="9">
        <v>250</v>
      </c>
      <c r="L119" s="168">
        <v>0</v>
      </c>
      <c r="M119" s="10">
        <f t="shared" si="2"/>
        <v>3835.6</v>
      </c>
      <c r="N119" s="8" t="s">
        <v>18</v>
      </c>
      <c r="O119" s="8" t="s">
        <v>18</v>
      </c>
    </row>
    <row r="120" spans="1:15" s="2" customFormat="1" ht="33.75" customHeight="1" x14ac:dyDescent="0.25">
      <c r="A120" s="8">
        <f t="shared" si="3"/>
        <v>110</v>
      </c>
      <c r="B120" s="110" t="s">
        <v>15</v>
      </c>
      <c r="C120" s="8" t="s">
        <v>140</v>
      </c>
      <c r="D120" s="8" t="s">
        <v>63</v>
      </c>
      <c r="E120" s="9">
        <v>1168</v>
      </c>
      <c r="F120" s="9">
        <v>0</v>
      </c>
      <c r="G120" s="9">
        <v>35</v>
      </c>
      <c r="H120" s="9">
        <v>1400</v>
      </c>
      <c r="I120" s="9">
        <v>982.6</v>
      </c>
      <c r="J120" s="9">
        <v>0</v>
      </c>
      <c r="K120" s="9">
        <v>250</v>
      </c>
      <c r="L120" s="168">
        <v>0</v>
      </c>
      <c r="M120" s="10">
        <f t="shared" ref="M120:M183" si="4">SUM(E120:L120)</f>
        <v>3835.6</v>
      </c>
      <c r="N120" s="8" t="s">
        <v>18</v>
      </c>
      <c r="O120" s="8" t="s">
        <v>18</v>
      </c>
    </row>
    <row r="121" spans="1:15" s="2" customFormat="1" ht="33.75" customHeight="1" x14ac:dyDescent="0.25">
      <c r="A121" s="8">
        <f t="shared" si="3"/>
        <v>111</v>
      </c>
      <c r="B121" s="110" t="s">
        <v>15</v>
      </c>
      <c r="C121" s="8" t="s">
        <v>141</v>
      </c>
      <c r="D121" s="8" t="s">
        <v>63</v>
      </c>
      <c r="E121" s="9">
        <v>1168</v>
      </c>
      <c r="F121" s="9">
        <v>0</v>
      </c>
      <c r="G121" s="9">
        <v>0</v>
      </c>
      <c r="H121" s="9">
        <v>1400</v>
      </c>
      <c r="I121" s="9">
        <v>982.6</v>
      </c>
      <c r="J121" s="9">
        <v>0</v>
      </c>
      <c r="K121" s="9">
        <v>250</v>
      </c>
      <c r="L121" s="168">
        <v>0</v>
      </c>
      <c r="M121" s="10">
        <f t="shared" si="4"/>
        <v>3800.6</v>
      </c>
      <c r="N121" s="8" t="s">
        <v>18</v>
      </c>
      <c r="O121" s="8" t="s">
        <v>18</v>
      </c>
    </row>
    <row r="122" spans="1:15" s="2" customFormat="1" ht="33.75" customHeight="1" x14ac:dyDescent="0.25">
      <c r="A122" s="8">
        <f t="shared" si="3"/>
        <v>112</v>
      </c>
      <c r="B122" s="110" t="s">
        <v>15</v>
      </c>
      <c r="C122" s="8" t="s">
        <v>142</v>
      </c>
      <c r="D122" s="8" t="s">
        <v>32</v>
      </c>
      <c r="E122" s="9">
        <v>5835</v>
      </c>
      <c r="F122" s="9">
        <v>0</v>
      </c>
      <c r="G122" s="9">
        <v>0</v>
      </c>
      <c r="H122" s="9">
        <v>3800</v>
      </c>
      <c r="I122" s="9"/>
      <c r="J122" s="9">
        <v>375</v>
      </c>
      <c r="K122" s="9">
        <v>250</v>
      </c>
      <c r="L122" s="168">
        <v>0</v>
      </c>
      <c r="M122" s="10">
        <f t="shared" si="4"/>
        <v>10260</v>
      </c>
      <c r="N122" s="8" t="s">
        <v>18</v>
      </c>
      <c r="O122" s="8" t="s">
        <v>18</v>
      </c>
    </row>
    <row r="123" spans="1:15" s="2" customFormat="1" ht="33.75" customHeight="1" x14ac:dyDescent="0.25">
      <c r="A123" s="8">
        <f t="shared" si="3"/>
        <v>113</v>
      </c>
      <c r="B123" s="110"/>
      <c r="C123" s="8" t="s">
        <v>143</v>
      </c>
      <c r="D123" s="55" t="s">
        <v>29</v>
      </c>
      <c r="E123" s="9">
        <v>10261</v>
      </c>
      <c r="F123" s="9">
        <v>4000</v>
      </c>
      <c r="G123" s="9"/>
      <c r="H123" s="9">
        <v>4000</v>
      </c>
      <c r="I123" s="9"/>
      <c r="J123" s="9">
        <v>375</v>
      </c>
      <c r="K123" s="9">
        <v>250</v>
      </c>
      <c r="L123" s="168"/>
      <c r="M123" s="10">
        <f t="shared" si="4"/>
        <v>18886</v>
      </c>
      <c r="N123" s="8"/>
      <c r="O123" s="8"/>
    </row>
    <row r="124" spans="1:15" s="2" customFormat="1" ht="33.75" customHeight="1" x14ac:dyDescent="0.25">
      <c r="A124" s="8">
        <f t="shared" si="3"/>
        <v>114</v>
      </c>
      <c r="B124" s="110" t="s">
        <v>15</v>
      </c>
      <c r="C124" s="8" t="s">
        <v>144</v>
      </c>
      <c r="D124" s="8" t="s">
        <v>32</v>
      </c>
      <c r="E124" s="9">
        <v>5835</v>
      </c>
      <c r="F124" s="9">
        <v>0</v>
      </c>
      <c r="G124" s="9">
        <v>0</v>
      </c>
      <c r="H124" s="9">
        <v>3800</v>
      </c>
      <c r="I124" s="9"/>
      <c r="J124" s="9">
        <v>375</v>
      </c>
      <c r="K124" s="9">
        <v>250</v>
      </c>
      <c r="L124" s="168">
        <v>0</v>
      </c>
      <c r="M124" s="10">
        <f t="shared" si="4"/>
        <v>10260</v>
      </c>
      <c r="N124" s="8" t="s">
        <v>18</v>
      </c>
      <c r="O124" s="8" t="s">
        <v>18</v>
      </c>
    </row>
    <row r="125" spans="1:15" s="2" customFormat="1" ht="33.75" customHeight="1" x14ac:dyDescent="0.25">
      <c r="A125" s="8">
        <f t="shared" si="3"/>
        <v>115</v>
      </c>
      <c r="B125" s="110" t="s">
        <v>15</v>
      </c>
      <c r="C125" s="8" t="s">
        <v>145</v>
      </c>
      <c r="D125" s="8" t="s">
        <v>32</v>
      </c>
      <c r="E125" s="9">
        <v>5835</v>
      </c>
      <c r="F125" s="9">
        <v>0</v>
      </c>
      <c r="G125" s="9">
        <v>0</v>
      </c>
      <c r="H125" s="9">
        <v>3800</v>
      </c>
      <c r="I125" s="9"/>
      <c r="J125" s="9">
        <v>375</v>
      </c>
      <c r="K125" s="9">
        <v>250</v>
      </c>
      <c r="L125" s="168">
        <v>0</v>
      </c>
      <c r="M125" s="10">
        <f t="shared" si="4"/>
        <v>10260</v>
      </c>
      <c r="N125" s="8" t="s">
        <v>18</v>
      </c>
      <c r="O125" s="8" t="s">
        <v>18</v>
      </c>
    </row>
    <row r="126" spans="1:15" s="2" customFormat="1" ht="33.75" customHeight="1" x14ac:dyDescent="0.25">
      <c r="A126" s="8">
        <f t="shared" si="3"/>
        <v>116</v>
      </c>
      <c r="B126" s="110" t="s">
        <v>15</v>
      </c>
      <c r="C126" s="8" t="s">
        <v>146</v>
      </c>
      <c r="D126" s="8" t="s">
        <v>63</v>
      </c>
      <c r="E126" s="9">
        <v>1168</v>
      </c>
      <c r="F126" s="9">
        <v>0</v>
      </c>
      <c r="G126" s="9">
        <v>75</v>
      </c>
      <c r="H126" s="9">
        <v>1400</v>
      </c>
      <c r="I126" s="9">
        <v>982.6</v>
      </c>
      <c r="J126" s="9">
        <v>0</v>
      </c>
      <c r="K126" s="9">
        <v>250</v>
      </c>
      <c r="L126" s="168">
        <v>0</v>
      </c>
      <c r="M126" s="10">
        <f t="shared" si="4"/>
        <v>3875.6</v>
      </c>
      <c r="N126" s="8" t="s">
        <v>18</v>
      </c>
      <c r="O126" s="8" t="s">
        <v>18</v>
      </c>
    </row>
    <row r="127" spans="1:15" s="2" customFormat="1" ht="33.75" customHeight="1" x14ac:dyDescent="0.25">
      <c r="A127" s="8">
        <f t="shared" si="3"/>
        <v>117</v>
      </c>
      <c r="B127" s="110" t="s">
        <v>15</v>
      </c>
      <c r="C127" s="8" t="s">
        <v>147</v>
      </c>
      <c r="D127" s="8" t="s">
        <v>63</v>
      </c>
      <c r="E127" s="9">
        <v>1168</v>
      </c>
      <c r="F127" s="9">
        <v>0</v>
      </c>
      <c r="G127" s="9">
        <v>50</v>
      </c>
      <c r="H127" s="9">
        <v>1400</v>
      </c>
      <c r="I127" s="9">
        <v>982.6</v>
      </c>
      <c r="J127" s="9">
        <v>0</v>
      </c>
      <c r="K127" s="9">
        <v>250</v>
      </c>
      <c r="L127" s="168">
        <v>0</v>
      </c>
      <c r="M127" s="10">
        <f t="shared" si="4"/>
        <v>3850.6</v>
      </c>
      <c r="N127" s="8" t="s">
        <v>18</v>
      </c>
      <c r="O127" s="8" t="s">
        <v>18</v>
      </c>
    </row>
    <row r="128" spans="1:15" s="2" customFormat="1" ht="33.75" customHeight="1" x14ac:dyDescent="0.25">
      <c r="A128" s="8">
        <f t="shared" si="3"/>
        <v>118</v>
      </c>
      <c r="B128" s="110" t="s">
        <v>15</v>
      </c>
      <c r="C128" s="8" t="s">
        <v>148</v>
      </c>
      <c r="D128" s="8" t="s">
        <v>63</v>
      </c>
      <c r="E128" s="9">
        <v>1168</v>
      </c>
      <c r="F128" s="9">
        <v>0</v>
      </c>
      <c r="G128" s="9">
        <v>75</v>
      </c>
      <c r="H128" s="9">
        <v>1400</v>
      </c>
      <c r="I128" s="9">
        <v>982.6</v>
      </c>
      <c r="J128" s="9">
        <v>0</v>
      </c>
      <c r="K128" s="9">
        <v>250</v>
      </c>
      <c r="L128" s="168">
        <v>0</v>
      </c>
      <c r="M128" s="10">
        <f t="shared" si="4"/>
        <v>3875.6</v>
      </c>
      <c r="N128" s="8" t="s">
        <v>18</v>
      </c>
      <c r="O128" s="8" t="s">
        <v>18</v>
      </c>
    </row>
    <row r="129" spans="1:15" s="2" customFormat="1" ht="33.75" customHeight="1" x14ac:dyDescent="0.25">
      <c r="A129" s="8">
        <f t="shared" si="3"/>
        <v>119</v>
      </c>
      <c r="B129" s="110" t="s">
        <v>15</v>
      </c>
      <c r="C129" s="8" t="s">
        <v>149</v>
      </c>
      <c r="D129" s="8" t="s">
        <v>63</v>
      </c>
      <c r="E129" s="9">
        <v>1168</v>
      </c>
      <c r="F129" s="9">
        <v>0</v>
      </c>
      <c r="G129" s="9">
        <v>35</v>
      </c>
      <c r="H129" s="9">
        <v>1400</v>
      </c>
      <c r="I129" s="9">
        <v>982.6</v>
      </c>
      <c r="J129" s="9">
        <v>0</v>
      </c>
      <c r="K129" s="9">
        <v>250</v>
      </c>
      <c r="L129" s="168">
        <v>0</v>
      </c>
      <c r="M129" s="10">
        <f t="shared" si="4"/>
        <v>3835.6</v>
      </c>
      <c r="N129" s="8" t="s">
        <v>18</v>
      </c>
      <c r="O129" s="8" t="s">
        <v>18</v>
      </c>
    </row>
    <row r="130" spans="1:15" s="2" customFormat="1" ht="33.75" customHeight="1" x14ac:dyDescent="0.25">
      <c r="A130" s="8">
        <f t="shared" si="3"/>
        <v>120</v>
      </c>
      <c r="B130" s="110" t="s">
        <v>15</v>
      </c>
      <c r="C130" s="8" t="s">
        <v>150</v>
      </c>
      <c r="D130" s="8" t="s">
        <v>63</v>
      </c>
      <c r="E130" s="9">
        <v>1168</v>
      </c>
      <c r="F130" s="9">
        <v>0</v>
      </c>
      <c r="G130" s="9">
        <v>50</v>
      </c>
      <c r="H130" s="9">
        <v>1400</v>
      </c>
      <c r="I130" s="9">
        <v>982.6</v>
      </c>
      <c r="J130" s="9">
        <v>0</v>
      </c>
      <c r="K130" s="9">
        <v>250</v>
      </c>
      <c r="L130" s="168">
        <v>0</v>
      </c>
      <c r="M130" s="10">
        <f t="shared" si="4"/>
        <v>3850.6</v>
      </c>
      <c r="N130" s="8" t="s">
        <v>18</v>
      </c>
      <c r="O130" s="8" t="s">
        <v>18</v>
      </c>
    </row>
    <row r="131" spans="1:15" s="2" customFormat="1" ht="33.75" customHeight="1" x14ac:dyDescent="0.25">
      <c r="A131" s="8">
        <f t="shared" si="3"/>
        <v>121</v>
      </c>
      <c r="B131" s="110" t="s">
        <v>15</v>
      </c>
      <c r="C131" s="8" t="s">
        <v>151</v>
      </c>
      <c r="D131" s="8" t="s">
        <v>63</v>
      </c>
      <c r="E131" s="9">
        <v>1168</v>
      </c>
      <c r="F131" s="9">
        <v>0</v>
      </c>
      <c r="G131" s="9">
        <v>75</v>
      </c>
      <c r="H131" s="9">
        <v>1400</v>
      </c>
      <c r="I131" s="9">
        <v>982.6</v>
      </c>
      <c r="J131" s="9">
        <v>0</v>
      </c>
      <c r="K131" s="9">
        <v>250</v>
      </c>
      <c r="L131" s="168">
        <v>0</v>
      </c>
      <c r="M131" s="10">
        <f t="shared" si="4"/>
        <v>3875.6</v>
      </c>
      <c r="N131" s="8" t="s">
        <v>18</v>
      </c>
      <c r="O131" s="8" t="s">
        <v>18</v>
      </c>
    </row>
    <row r="132" spans="1:15" s="2" customFormat="1" ht="33.75" customHeight="1" x14ac:dyDescent="0.25">
      <c r="A132" s="8">
        <f t="shared" si="3"/>
        <v>122</v>
      </c>
      <c r="B132" s="110" t="s">
        <v>15</v>
      </c>
      <c r="C132" s="8" t="s">
        <v>152</v>
      </c>
      <c r="D132" s="8" t="s">
        <v>32</v>
      </c>
      <c r="E132" s="9">
        <v>5835</v>
      </c>
      <c r="F132" s="9">
        <v>0</v>
      </c>
      <c r="G132" s="9">
        <v>0</v>
      </c>
      <c r="H132" s="9">
        <v>3800</v>
      </c>
      <c r="I132" s="9"/>
      <c r="J132" s="9">
        <v>375</v>
      </c>
      <c r="K132" s="9">
        <v>250</v>
      </c>
      <c r="L132" s="168">
        <v>0</v>
      </c>
      <c r="M132" s="10">
        <f t="shared" si="4"/>
        <v>10260</v>
      </c>
      <c r="N132" s="8" t="s">
        <v>18</v>
      </c>
      <c r="O132" s="8" t="s">
        <v>18</v>
      </c>
    </row>
    <row r="133" spans="1:15" s="2" customFormat="1" ht="33.75" customHeight="1" x14ac:dyDescent="0.25">
      <c r="A133" s="8">
        <f t="shared" si="3"/>
        <v>123</v>
      </c>
      <c r="B133" s="110" t="s">
        <v>15</v>
      </c>
      <c r="C133" s="8" t="s">
        <v>153</v>
      </c>
      <c r="D133" s="8" t="s">
        <v>38</v>
      </c>
      <c r="E133" s="9">
        <v>2441</v>
      </c>
      <c r="F133" s="9">
        <v>0</v>
      </c>
      <c r="G133" s="9">
        <v>35</v>
      </c>
      <c r="H133" s="9">
        <v>2400</v>
      </c>
      <c r="I133" s="9"/>
      <c r="J133" s="9">
        <v>0</v>
      </c>
      <c r="K133" s="9">
        <v>250</v>
      </c>
      <c r="L133" s="168">
        <v>0</v>
      </c>
      <c r="M133" s="10">
        <f t="shared" si="4"/>
        <v>5126</v>
      </c>
      <c r="N133" s="8" t="s">
        <v>18</v>
      </c>
      <c r="O133" s="8" t="s">
        <v>18</v>
      </c>
    </row>
    <row r="134" spans="1:15" s="2" customFormat="1" ht="33.75" customHeight="1" x14ac:dyDescent="0.25">
      <c r="A134" s="8">
        <f t="shared" si="3"/>
        <v>124</v>
      </c>
      <c r="B134" s="110" t="s">
        <v>15</v>
      </c>
      <c r="C134" s="8" t="s">
        <v>154</v>
      </c>
      <c r="D134" s="8" t="s">
        <v>155</v>
      </c>
      <c r="E134" s="9">
        <v>1460</v>
      </c>
      <c r="F134" s="9">
        <v>0</v>
      </c>
      <c r="G134" s="9">
        <v>50</v>
      </c>
      <c r="H134" s="9">
        <v>1500</v>
      </c>
      <c r="I134" s="9">
        <v>1059</v>
      </c>
      <c r="J134" s="9">
        <v>0</v>
      </c>
      <c r="K134" s="9">
        <v>250</v>
      </c>
      <c r="L134" s="168">
        <v>0</v>
      </c>
      <c r="M134" s="10">
        <f t="shared" si="4"/>
        <v>4319</v>
      </c>
      <c r="N134" s="8" t="s">
        <v>18</v>
      </c>
      <c r="O134" s="8" t="s">
        <v>18</v>
      </c>
    </row>
    <row r="135" spans="1:15" s="2" customFormat="1" ht="33.75" customHeight="1" x14ac:dyDescent="0.25">
      <c r="A135" s="8">
        <f t="shared" si="3"/>
        <v>125</v>
      </c>
      <c r="B135" s="110" t="s">
        <v>15</v>
      </c>
      <c r="C135" s="8" t="s">
        <v>156</v>
      </c>
      <c r="D135" s="8" t="s">
        <v>38</v>
      </c>
      <c r="E135" s="9">
        <v>2441</v>
      </c>
      <c r="F135" s="9">
        <v>1200</v>
      </c>
      <c r="G135" s="9">
        <v>35</v>
      </c>
      <c r="H135" s="9">
        <v>2400</v>
      </c>
      <c r="I135" s="9"/>
      <c r="J135" s="9">
        <v>0</v>
      </c>
      <c r="K135" s="9">
        <v>250</v>
      </c>
      <c r="L135" s="168">
        <v>0</v>
      </c>
      <c r="M135" s="10">
        <f t="shared" si="4"/>
        <v>6326</v>
      </c>
      <c r="N135" s="8" t="s">
        <v>18</v>
      </c>
      <c r="O135" s="8" t="s">
        <v>18</v>
      </c>
    </row>
    <row r="136" spans="1:15" s="2" customFormat="1" ht="33.75" customHeight="1" x14ac:dyDescent="0.25">
      <c r="A136" s="8">
        <f t="shared" si="3"/>
        <v>126</v>
      </c>
      <c r="B136" s="110" t="s">
        <v>15</v>
      </c>
      <c r="C136" s="8" t="s">
        <v>157</v>
      </c>
      <c r="D136" s="8" t="s">
        <v>63</v>
      </c>
      <c r="E136" s="9">
        <v>1168</v>
      </c>
      <c r="F136" s="9">
        <v>0</v>
      </c>
      <c r="G136" s="9">
        <v>50</v>
      </c>
      <c r="H136" s="9">
        <v>1400</v>
      </c>
      <c r="I136" s="9">
        <v>982.6</v>
      </c>
      <c r="J136" s="9">
        <v>0</v>
      </c>
      <c r="K136" s="9">
        <v>250</v>
      </c>
      <c r="L136" s="168">
        <v>0</v>
      </c>
      <c r="M136" s="10">
        <f t="shared" si="4"/>
        <v>3850.6</v>
      </c>
      <c r="N136" s="8" t="s">
        <v>18</v>
      </c>
      <c r="O136" s="8" t="s">
        <v>18</v>
      </c>
    </row>
    <row r="137" spans="1:15" s="2" customFormat="1" ht="33.75" customHeight="1" x14ac:dyDescent="0.25">
      <c r="A137" s="8">
        <f t="shared" si="3"/>
        <v>127</v>
      </c>
      <c r="B137" s="110" t="s">
        <v>15</v>
      </c>
      <c r="C137" s="8" t="s">
        <v>158</v>
      </c>
      <c r="D137" s="8" t="s">
        <v>32</v>
      </c>
      <c r="E137" s="9">
        <v>5835</v>
      </c>
      <c r="F137" s="9">
        <v>0</v>
      </c>
      <c r="G137" s="9">
        <v>0</v>
      </c>
      <c r="H137" s="9">
        <v>3800</v>
      </c>
      <c r="I137" s="9"/>
      <c r="J137" s="9">
        <v>375</v>
      </c>
      <c r="K137" s="9">
        <v>250</v>
      </c>
      <c r="L137" s="168">
        <v>0</v>
      </c>
      <c r="M137" s="10">
        <f t="shared" si="4"/>
        <v>10260</v>
      </c>
      <c r="N137" s="8" t="s">
        <v>18</v>
      </c>
      <c r="O137" s="8" t="s">
        <v>18</v>
      </c>
    </row>
    <row r="138" spans="1:15" s="2" customFormat="1" ht="33.75" customHeight="1" x14ac:dyDescent="0.25">
      <c r="A138" s="8">
        <f t="shared" si="3"/>
        <v>128</v>
      </c>
      <c r="B138" s="110" t="s">
        <v>15</v>
      </c>
      <c r="C138" s="8" t="s">
        <v>159</v>
      </c>
      <c r="D138" s="8" t="s">
        <v>32</v>
      </c>
      <c r="E138" s="9">
        <v>5835</v>
      </c>
      <c r="F138" s="9">
        <v>0</v>
      </c>
      <c r="G138" s="9">
        <v>0</v>
      </c>
      <c r="H138" s="9">
        <v>3800</v>
      </c>
      <c r="I138" s="9"/>
      <c r="J138" s="9">
        <v>375</v>
      </c>
      <c r="K138" s="9">
        <v>250</v>
      </c>
      <c r="L138" s="168">
        <v>0</v>
      </c>
      <c r="M138" s="10">
        <f t="shared" si="4"/>
        <v>10260</v>
      </c>
      <c r="N138" s="8" t="s">
        <v>18</v>
      </c>
      <c r="O138" s="8" t="s">
        <v>18</v>
      </c>
    </row>
    <row r="139" spans="1:15" s="2" customFormat="1" ht="33.75" customHeight="1" x14ac:dyDescent="0.25">
      <c r="A139" s="8">
        <f t="shared" si="3"/>
        <v>129</v>
      </c>
      <c r="B139" s="110" t="s">
        <v>15</v>
      </c>
      <c r="C139" s="8" t="s">
        <v>160</v>
      </c>
      <c r="D139" s="8" t="s">
        <v>63</v>
      </c>
      <c r="E139" s="9">
        <v>1168</v>
      </c>
      <c r="F139" s="9">
        <v>0</v>
      </c>
      <c r="G139" s="9">
        <v>50</v>
      </c>
      <c r="H139" s="9">
        <v>1400</v>
      </c>
      <c r="I139" s="9">
        <v>982.6</v>
      </c>
      <c r="J139" s="9">
        <v>0</v>
      </c>
      <c r="K139" s="9">
        <v>250</v>
      </c>
      <c r="L139" s="168">
        <v>0</v>
      </c>
      <c r="M139" s="10">
        <f t="shared" si="4"/>
        <v>3850.6</v>
      </c>
      <c r="N139" s="8" t="s">
        <v>18</v>
      </c>
      <c r="O139" s="8" t="s">
        <v>18</v>
      </c>
    </row>
    <row r="140" spans="1:15" s="2" customFormat="1" ht="33.75" customHeight="1" x14ac:dyDescent="0.25">
      <c r="A140" s="8">
        <f t="shared" si="3"/>
        <v>130</v>
      </c>
      <c r="B140" s="110" t="s">
        <v>15</v>
      </c>
      <c r="C140" s="8" t="s">
        <v>161</v>
      </c>
      <c r="D140" s="8" t="s">
        <v>63</v>
      </c>
      <c r="E140" s="9">
        <v>1168</v>
      </c>
      <c r="F140" s="9">
        <v>0</v>
      </c>
      <c r="G140" s="9">
        <v>50</v>
      </c>
      <c r="H140" s="9">
        <v>1400</v>
      </c>
      <c r="I140" s="9">
        <v>982.6</v>
      </c>
      <c r="J140" s="9">
        <v>0</v>
      </c>
      <c r="K140" s="9">
        <v>250</v>
      </c>
      <c r="L140" s="168">
        <v>0</v>
      </c>
      <c r="M140" s="10">
        <f t="shared" si="4"/>
        <v>3850.6</v>
      </c>
      <c r="N140" s="8" t="s">
        <v>18</v>
      </c>
      <c r="O140" s="8" t="s">
        <v>18</v>
      </c>
    </row>
    <row r="141" spans="1:15" s="2" customFormat="1" ht="33.75" customHeight="1" x14ac:dyDescent="0.25">
      <c r="A141" s="8">
        <f t="shared" ref="A141:A204" si="5">A140+1</f>
        <v>131</v>
      </c>
      <c r="B141" s="110" t="s">
        <v>15</v>
      </c>
      <c r="C141" s="8" t="s">
        <v>162</v>
      </c>
      <c r="D141" s="8" t="s">
        <v>32</v>
      </c>
      <c r="E141" s="9">
        <v>5835</v>
      </c>
      <c r="F141" s="9">
        <v>0</v>
      </c>
      <c r="G141" s="9">
        <v>0</v>
      </c>
      <c r="H141" s="9">
        <v>3800</v>
      </c>
      <c r="I141" s="9"/>
      <c r="J141" s="9">
        <v>375</v>
      </c>
      <c r="K141" s="9">
        <v>250</v>
      </c>
      <c r="L141" s="168">
        <v>0</v>
      </c>
      <c r="M141" s="10">
        <f t="shared" si="4"/>
        <v>10260</v>
      </c>
      <c r="N141" s="8" t="s">
        <v>18</v>
      </c>
      <c r="O141" s="8" t="s">
        <v>18</v>
      </c>
    </row>
    <row r="142" spans="1:15" s="2" customFormat="1" ht="33.75" customHeight="1" x14ac:dyDescent="0.25">
      <c r="A142" s="8">
        <f t="shared" si="5"/>
        <v>132</v>
      </c>
      <c r="B142" s="110" t="s">
        <v>15</v>
      </c>
      <c r="C142" s="8" t="s">
        <v>163</v>
      </c>
      <c r="D142" s="8" t="s">
        <v>38</v>
      </c>
      <c r="E142" s="9">
        <v>2441</v>
      </c>
      <c r="F142" s="9">
        <v>0</v>
      </c>
      <c r="G142" s="9">
        <v>35</v>
      </c>
      <c r="H142" s="9">
        <v>2400</v>
      </c>
      <c r="I142" s="9"/>
      <c r="J142" s="9">
        <v>0</v>
      </c>
      <c r="K142" s="9">
        <v>250</v>
      </c>
      <c r="L142" s="168">
        <v>0</v>
      </c>
      <c r="M142" s="10">
        <f t="shared" si="4"/>
        <v>5126</v>
      </c>
      <c r="N142" s="8" t="s">
        <v>18</v>
      </c>
      <c r="O142" s="8" t="s">
        <v>18</v>
      </c>
    </row>
    <row r="143" spans="1:15" s="2" customFormat="1" ht="33.75" customHeight="1" x14ac:dyDescent="0.25">
      <c r="A143" s="8">
        <f t="shared" si="5"/>
        <v>133</v>
      </c>
      <c r="B143" s="110" t="s">
        <v>15</v>
      </c>
      <c r="C143" s="8" t="s">
        <v>164</v>
      </c>
      <c r="D143" s="8" t="s">
        <v>27</v>
      </c>
      <c r="E143" s="9">
        <v>1460</v>
      </c>
      <c r="F143" s="9">
        <v>0</v>
      </c>
      <c r="G143" s="9">
        <v>35</v>
      </c>
      <c r="H143" s="9">
        <v>2000</v>
      </c>
      <c r="I143" s="9"/>
      <c r="J143" s="9"/>
      <c r="K143" s="9">
        <v>250</v>
      </c>
      <c r="L143" s="168">
        <v>382.6</v>
      </c>
      <c r="M143" s="10">
        <f t="shared" si="4"/>
        <v>4127.6000000000004</v>
      </c>
      <c r="N143" s="8" t="s">
        <v>18</v>
      </c>
      <c r="O143" s="8" t="s">
        <v>18</v>
      </c>
    </row>
    <row r="144" spans="1:15" s="2" customFormat="1" ht="33.75" customHeight="1" x14ac:dyDescent="0.25">
      <c r="A144" s="8">
        <f t="shared" si="5"/>
        <v>134</v>
      </c>
      <c r="B144" s="110" t="s">
        <v>15</v>
      </c>
      <c r="C144" s="8" t="s">
        <v>165</v>
      </c>
      <c r="D144" s="8" t="s">
        <v>63</v>
      </c>
      <c r="E144" s="9">
        <v>1168</v>
      </c>
      <c r="F144" s="9">
        <v>0</v>
      </c>
      <c r="G144" s="9">
        <v>50</v>
      </c>
      <c r="H144" s="9">
        <v>1400</v>
      </c>
      <c r="I144" s="9">
        <v>982.6</v>
      </c>
      <c r="J144" s="9">
        <v>0</v>
      </c>
      <c r="K144" s="9">
        <v>250</v>
      </c>
      <c r="L144" s="168">
        <v>0</v>
      </c>
      <c r="M144" s="10">
        <f t="shared" si="4"/>
        <v>3850.6</v>
      </c>
      <c r="N144" s="8" t="s">
        <v>18</v>
      </c>
      <c r="O144" s="8" t="s">
        <v>18</v>
      </c>
    </row>
    <row r="145" spans="1:15" s="2" customFormat="1" ht="33.75" customHeight="1" x14ac:dyDescent="0.25">
      <c r="A145" s="8">
        <f t="shared" si="5"/>
        <v>135</v>
      </c>
      <c r="B145" s="110" t="s">
        <v>15</v>
      </c>
      <c r="C145" s="8" t="s">
        <v>166</v>
      </c>
      <c r="D145" s="8" t="s">
        <v>63</v>
      </c>
      <c r="E145" s="9">
        <v>1168</v>
      </c>
      <c r="F145" s="9">
        <v>0</v>
      </c>
      <c r="G145" s="9">
        <v>75</v>
      </c>
      <c r="H145" s="9">
        <v>1400</v>
      </c>
      <c r="I145" s="9">
        <v>982.6</v>
      </c>
      <c r="J145" s="9">
        <v>0</v>
      </c>
      <c r="K145" s="9">
        <v>250</v>
      </c>
      <c r="L145" s="168">
        <v>0</v>
      </c>
      <c r="M145" s="10">
        <f t="shared" si="4"/>
        <v>3875.6</v>
      </c>
      <c r="N145" s="8" t="s">
        <v>18</v>
      </c>
      <c r="O145" s="8" t="s">
        <v>18</v>
      </c>
    </row>
    <row r="146" spans="1:15" s="2" customFormat="1" ht="33.75" customHeight="1" x14ac:dyDescent="0.25">
      <c r="A146" s="8">
        <f t="shared" si="5"/>
        <v>136</v>
      </c>
      <c r="B146" s="110" t="s">
        <v>15</v>
      </c>
      <c r="C146" s="8" t="s">
        <v>167</v>
      </c>
      <c r="D146" s="8" t="s">
        <v>63</v>
      </c>
      <c r="E146" s="9">
        <v>1168</v>
      </c>
      <c r="F146" s="9">
        <v>0</v>
      </c>
      <c r="G146" s="9">
        <v>75</v>
      </c>
      <c r="H146" s="9">
        <v>1400</v>
      </c>
      <c r="I146" s="9">
        <v>982.6</v>
      </c>
      <c r="J146" s="9">
        <v>0</v>
      </c>
      <c r="K146" s="9">
        <v>250</v>
      </c>
      <c r="L146" s="168">
        <v>0</v>
      </c>
      <c r="M146" s="10">
        <f t="shared" si="4"/>
        <v>3875.6</v>
      </c>
      <c r="N146" s="8" t="s">
        <v>18</v>
      </c>
      <c r="O146" s="8" t="s">
        <v>18</v>
      </c>
    </row>
    <row r="147" spans="1:15" s="2" customFormat="1" ht="33.75" customHeight="1" x14ac:dyDescent="0.25">
      <c r="A147" s="8">
        <f t="shared" si="5"/>
        <v>137</v>
      </c>
      <c r="B147" s="110" t="s">
        <v>15</v>
      </c>
      <c r="C147" s="8" t="s">
        <v>168</v>
      </c>
      <c r="D147" s="8" t="s">
        <v>63</v>
      </c>
      <c r="E147" s="9">
        <v>1168</v>
      </c>
      <c r="F147" s="9">
        <v>0</v>
      </c>
      <c r="G147" s="9">
        <v>75</v>
      </c>
      <c r="H147" s="9">
        <v>1400</v>
      </c>
      <c r="I147" s="9">
        <v>982.6</v>
      </c>
      <c r="J147" s="9">
        <v>0</v>
      </c>
      <c r="K147" s="9">
        <v>250</v>
      </c>
      <c r="L147" s="168">
        <v>0</v>
      </c>
      <c r="M147" s="10">
        <f t="shared" si="4"/>
        <v>3875.6</v>
      </c>
      <c r="N147" s="8" t="s">
        <v>18</v>
      </c>
      <c r="O147" s="8" t="s">
        <v>18</v>
      </c>
    </row>
    <row r="148" spans="1:15" s="2" customFormat="1" ht="33.75" customHeight="1" x14ac:dyDescent="0.25">
      <c r="A148" s="8">
        <f t="shared" si="5"/>
        <v>138</v>
      </c>
      <c r="B148" s="110" t="s">
        <v>15</v>
      </c>
      <c r="C148" s="8" t="s">
        <v>169</v>
      </c>
      <c r="D148" s="8" t="s">
        <v>63</v>
      </c>
      <c r="E148" s="9">
        <v>1168</v>
      </c>
      <c r="F148" s="9">
        <v>0</v>
      </c>
      <c r="G148" s="9">
        <v>50</v>
      </c>
      <c r="H148" s="9">
        <v>1400</v>
      </c>
      <c r="I148" s="9">
        <v>982.6</v>
      </c>
      <c r="J148" s="9">
        <v>0</v>
      </c>
      <c r="K148" s="9">
        <v>250</v>
      </c>
      <c r="L148" s="168">
        <v>0</v>
      </c>
      <c r="M148" s="10">
        <f t="shared" si="4"/>
        <v>3850.6</v>
      </c>
      <c r="N148" s="8" t="s">
        <v>18</v>
      </c>
      <c r="O148" s="8" t="s">
        <v>18</v>
      </c>
    </row>
    <row r="149" spans="1:15" s="2" customFormat="1" ht="33.75" customHeight="1" x14ac:dyDescent="0.25">
      <c r="A149" s="8">
        <f t="shared" si="5"/>
        <v>139</v>
      </c>
      <c r="B149" s="110" t="s">
        <v>15</v>
      </c>
      <c r="C149" s="8" t="s">
        <v>170</v>
      </c>
      <c r="D149" s="8" t="s">
        <v>63</v>
      </c>
      <c r="E149" s="9">
        <v>1168</v>
      </c>
      <c r="F149" s="9">
        <v>0</v>
      </c>
      <c r="G149" s="9">
        <v>50</v>
      </c>
      <c r="H149" s="9">
        <v>1400</v>
      </c>
      <c r="I149" s="9">
        <v>982.6</v>
      </c>
      <c r="J149" s="9">
        <v>0</v>
      </c>
      <c r="K149" s="9">
        <v>250</v>
      </c>
      <c r="L149" s="168">
        <v>0</v>
      </c>
      <c r="M149" s="10">
        <f t="shared" si="4"/>
        <v>3850.6</v>
      </c>
      <c r="N149" s="8" t="s">
        <v>18</v>
      </c>
      <c r="O149" s="8" t="s">
        <v>18</v>
      </c>
    </row>
    <row r="150" spans="1:15" s="2" customFormat="1" ht="33.75" customHeight="1" x14ac:dyDescent="0.25">
      <c r="A150" s="8">
        <f t="shared" si="5"/>
        <v>140</v>
      </c>
      <c r="B150" s="110" t="s">
        <v>15</v>
      </c>
      <c r="C150" s="8" t="s">
        <v>171</v>
      </c>
      <c r="D150" s="8" t="s">
        <v>63</v>
      </c>
      <c r="E150" s="9">
        <v>1168</v>
      </c>
      <c r="F150" s="9">
        <v>0</v>
      </c>
      <c r="G150" s="9">
        <v>50</v>
      </c>
      <c r="H150" s="9">
        <v>1400</v>
      </c>
      <c r="I150" s="9">
        <v>982.6</v>
      </c>
      <c r="J150" s="9">
        <v>0</v>
      </c>
      <c r="K150" s="9">
        <v>250</v>
      </c>
      <c r="L150" s="168">
        <v>0</v>
      </c>
      <c r="M150" s="10">
        <f t="shared" si="4"/>
        <v>3850.6</v>
      </c>
      <c r="N150" s="8" t="s">
        <v>18</v>
      </c>
      <c r="O150" s="8" t="s">
        <v>18</v>
      </c>
    </row>
    <row r="151" spans="1:15" s="2" customFormat="1" ht="33.75" customHeight="1" x14ac:dyDescent="0.25">
      <c r="A151" s="8">
        <f t="shared" si="5"/>
        <v>141</v>
      </c>
      <c r="B151" s="110" t="s">
        <v>15</v>
      </c>
      <c r="C151" s="8" t="s">
        <v>172</v>
      </c>
      <c r="D151" s="8" t="s">
        <v>63</v>
      </c>
      <c r="E151" s="9">
        <v>1168</v>
      </c>
      <c r="F151" s="9">
        <v>0</v>
      </c>
      <c r="G151" s="9">
        <v>75</v>
      </c>
      <c r="H151" s="9">
        <v>1400</v>
      </c>
      <c r="I151" s="9">
        <v>982.6</v>
      </c>
      <c r="J151" s="9">
        <v>0</v>
      </c>
      <c r="K151" s="9">
        <v>250</v>
      </c>
      <c r="L151" s="168">
        <v>0</v>
      </c>
      <c r="M151" s="10">
        <f t="shared" si="4"/>
        <v>3875.6</v>
      </c>
      <c r="N151" s="8" t="s">
        <v>18</v>
      </c>
      <c r="O151" s="8" t="s">
        <v>18</v>
      </c>
    </row>
    <row r="152" spans="1:15" s="2" customFormat="1" ht="33.75" customHeight="1" x14ac:dyDescent="0.25">
      <c r="A152" s="8">
        <f t="shared" si="5"/>
        <v>142</v>
      </c>
      <c r="B152" s="110" t="s">
        <v>15</v>
      </c>
      <c r="C152" s="8" t="s">
        <v>173</v>
      </c>
      <c r="D152" s="8" t="s">
        <v>63</v>
      </c>
      <c r="E152" s="9">
        <v>1168</v>
      </c>
      <c r="F152" s="9">
        <v>0</v>
      </c>
      <c r="G152" s="9">
        <v>75</v>
      </c>
      <c r="H152" s="9">
        <v>1400</v>
      </c>
      <c r="I152" s="9">
        <v>982.6</v>
      </c>
      <c r="J152" s="9">
        <v>0</v>
      </c>
      <c r="K152" s="9">
        <v>250</v>
      </c>
      <c r="L152" s="168">
        <v>0</v>
      </c>
      <c r="M152" s="10">
        <f t="shared" si="4"/>
        <v>3875.6</v>
      </c>
      <c r="N152" s="8" t="s">
        <v>18</v>
      </c>
      <c r="O152" s="8" t="s">
        <v>18</v>
      </c>
    </row>
    <row r="153" spans="1:15" ht="31.5" customHeight="1" x14ac:dyDescent="0.25">
      <c r="A153" s="8">
        <f t="shared" si="5"/>
        <v>143</v>
      </c>
      <c r="B153" s="110" t="s">
        <v>15</v>
      </c>
      <c r="C153" s="8" t="s">
        <v>174</v>
      </c>
      <c r="D153" s="8" t="s">
        <v>63</v>
      </c>
      <c r="E153" s="9">
        <v>1168</v>
      </c>
      <c r="F153" s="9">
        <v>0</v>
      </c>
      <c r="G153" s="9">
        <v>35</v>
      </c>
      <c r="H153" s="9">
        <v>1400</v>
      </c>
      <c r="I153" s="9">
        <v>982.6</v>
      </c>
      <c r="J153" s="9">
        <v>0</v>
      </c>
      <c r="K153" s="9">
        <v>250</v>
      </c>
      <c r="L153" s="168">
        <v>0</v>
      </c>
      <c r="M153" s="10">
        <f t="shared" si="4"/>
        <v>3835.6</v>
      </c>
      <c r="N153" s="8"/>
      <c r="O153" s="8" t="s">
        <v>18</v>
      </c>
    </row>
    <row r="154" spans="1:15" s="2" customFormat="1" ht="33.75" customHeight="1" x14ac:dyDescent="0.25">
      <c r="A154" s="8">
        <f t="shared" si="5"/>
        <v>144</v>
      </c>
      <c r="B154" s="110" t="s">
        <v>15</v>
      </c>
      <c r="C154" s="8" t="s">
        <v>175</v>
      </c>
      <c r="D154" s="8" t="s">
        <v>63</v>
      </c>
      <c r="E154" s="9">
        <v>1168</v>
      </c>
      <c r="F154" s="9">
        <v>0</v>
      </c>
      <c r="G154" s="9">
        <v>75</v>
      </c>
      <c r="H154" s="9">
        <v>1400</v>
      </c>
      <c r="I154" s="9">
        <v>982.6</v>
      </c>
      <c r="J154" s="9">
        <v>0</v>
      </c>
      <c r="K154" s="9">
        <v>250</v>
      </c>
      <c r="L154" s="168">
        <v>0</v>
      </c>
      <c r="M154" s="10">
        <f t="shared" si="4"/>
        <v>3875.6</v>
      </c>
      <c r="N154" s="8" t="s">
        <v>18</v>
      </c>
      <c r="O154" s="8" t="s">
        <v>18</v>
      </c>
    </row>
    <row r="155" spans="1:15" s="2" customFormat="1" ht="33.75" customHeight="1" x14ac:dyDescent="0.25">
      <c r="A155" s="8">
        <f t="shared" si="5"/>
        <v>145</v>
      </c>
      <c r="B155" s="110" t="s">
        <v>15</v>
      </c>
      <c r="C155" s="8" t="s">
        <v>176</v>
      </c>
      <c r="D155" s="8" t="s">
        <v>63</v>
      </c>
      <c r="E155" s="9">
        <v>1168</v>
      </c>
      <c r="F155" s="9">
        <v>0</v>
      </c>
      <c r="G155" s="9">
        <v>75</v>
      </c>
      <c r="H155" s="9">
        <v>1400</v>
      </c>
      <c r="I155" s="9">
        <v>982.6</v>
      </c>
      <c r="J155" s="9">
        <v>0</v>
      </c>
      <c r="K155" s="9">
        <v>250</v>
      </c>
      <c r="L155" s="168">
        <v>0</v>
      </c>
      <c r="M155" s="10">
        <f t="shared" si="4"/>
        <v>3875.6</v>
      </c>
      <c r="N155" s="8" t="s">
        <v>18</v>
      </c>
      <c r="O155" s="8" t="s">
        <v>18</v>
      </c>
    </row>
    <row r="156" spans="1:15" s="2" customFormat="1" ht="33.75" customHeight="1" x14ac:dyDescent="0.25">
      <c r="A156" s="8">
        <f t="shared" si="5"/>
        <v>146</v>
      </c>
      <c r="B156" s="110" t="s">
        <v>15</v>
      </c>
      <c r="C156" s="8" t="s">
        <v>177</v>
      </c>
      <c r="D156" s="8" t="s">
        <v>44</v>
      </c>
      <c r="E156" s="9">
        <v>10261</v>
      </c>
      <c r="F156" s="9">
        <v>0</v>
      </c>
      <c r="G156" s="9">
        <v>0</v>
      </c>
      <c r="H156" s="9">
        <v>4000</v>
      </c>
      <c r="I156" s="9"/>
      <c r="J156" s="9">
        <v>375</v>
      </c>
      <c r="K156" s="9">
        <v>250</v>
      </c>
      <c r="L156" s="168">
        <v>0</v>
      </c>
      <c r="M156" s="10">
        <f t="shared" si="4"/>
        <v>14886</v>
      </c>
      <c r="N156" s="8" t="s">
        <v>18</v>
      </c>
      <c r="O156" s="8" t="s">
        <v>18</v>
      </c>
    </row>
    <row r="157" spans="1:15" s="2" customFormat="1" ht="33.75" customHeight="1" x14ac:dyDescent="0.25">
      <c r="A157" s="8">
        <f t="shared" si="5"/>
        <v>147</v>
      </c>
      <c r="B157" s="110" t="s">
        <v>15</v>
      </c>
      <c r="C157" s="8" t="s">
        <v>178</v>
      </c>
      <c r="D157" s="8" t="s">
        <v>63</v>
      </c>
      <c r="E157" s="9">
        <v>1168</v>
      </c>
      <c r="F157" s="9">
        <v>0</v>
      </c>
      <c r="G157" s="9">
        <v>75</v>
      </c>
      <c r="H157" s="9">
        <v>1400</v>
      </c>
      <c r="I157" s="9">
        <v>982.6</v>
      </c>
      <c r="J157" s="9">
        <v>0</v>
      </c>
      <c r="K157" s="9">
        <v>250</v>
      </c>
      <c r="L157" s="168">
        <v>0</v>
      </c>
      <c r="M157" s="10">
        <f t="shared" si="4"/>
        <v>3875.6</v>
      </c>
      <c r="N157" s="8" t="s">
        <v>18</v>
      </c>
      <c r="O157" s="8" t="s">
        <v>18</v>
      </c>
    </row>
    <row r="158" spans="1:15" s="2" customFormat="1" ht="33.75" customHeight="1" x14ac:dyDescent="0.25">
      <c r="A158" s="8">
        <f t="shared" si="5"/>
        <v>148</v>
      </c>
      <c r="B158" s="110" t="s">
        <v>15</v>
      </c>
      <c r="C158" s="8" t="s">
        <v>179</v>
      </c>
      <c r="D158" s="8" t="s">
        <v>63</v>
      </c>
      <c r="E158" s="9">
        <v>1168</v>
      </c>
      <c r="F158" s="9">
        <v>0</v>
      </c>
      <c r="G158" s="9">
        <v>50</v>
      </c>
      <c r="H158" s="9">
        <v>1400</v>
      </c>
      <c r="I158" s="9">
        <v>982.6</v>
      </c>
      <c r="J158" s="9">
        <v>0</v>
      </c>
      <c r="K158" s="9">
        <v>250</v>
      </c>
      <c r="L158" s="168">
        <v>0</v>
      </c>
      <c r="M158" s="10">
        <f t="shared" si="4"/>
        <v>3850.6</v>
      </c>
      <c r="N158" s="8" t="s">
        <v>18</v>
      </c>
      <c r="O158" s="8" t="s">
        <v>18</v>
      </c>
    </row>
    <row r="159" spans="1:15" s="2" customFormat="1" ht="33.75" customHeight="1" x14ac:dyDescent="0.25">
      <c r="A159" s="8">
        <f t="shared" si="5"/>
        <v>149</v>
      </c>
      <c r="B159" s="110" t="s">
        <v>15</v>
      </c>
      <c r="C159" s="8" t="s">
        <v>180</v>
      </c>
      <c r="D159" s="8" t="s">
        <v>63</v>
      </c>
      <c r="E159" s="9">
        <v>1168</v>
      </c>
      <c r="F159" s="9">
        <v>0</v>
      </c>
      <c r="G159" s="9">
        <v>50</v>
      </c>
      <c r="H159" s="9">
        <v>1400</v>
      </c>
      <c r="I159" s="9">
        <v>982.6</v>
      </c>
      <c r="J159" s="9">
        <v>0</v>
      </c>
      <c r="K159" s="9">
        <v>250</v>
      </c>
      <c r="L159" s="168">
        <v>0</v>
      </c>
      <c r="M159" s="10">
        <f t="shared" si="4"/>
        <v>3850.6</v>
      </c>
      <c r="N159" s="8" t="s">
        <v>18</v>
      </c>
      <c r="O159" s="8" t="s">
        <v>18</v>
      </c>
    </row>
    <row r="160" spans="1:15" s="2" customFormat="1" ht="33.75" customHeight="1" x14ac:dyDescent="0.25">
      <c r="A160" s="8">
        <f t="shared" si="5"/>
        <v>150</v>
      </c>
      <c r="B160" s="110" t="s">
        <v>15</v>
      </c>
      <c r="C160" s="8" t="s">
        <v>181</v>
      </c>
      <c r="D160" s="8" t="s">
        <v>63</v>
      </c>
      <c r="E160" s="9">
        <v>1168</v>
      </c>
      <c r="F160" s="9">
        <v>0</v>
      </c>
      <c r="G160" s="9">
        <v>50</v>
      </c>
      <c r="H160" s="9">
        <v>1400</v>
      </c>
      <c r="I160" s="9">
        <v>982.6</v>
      </c>
      <c r="J160" s="9">
        <v>0</v>
      </c>
      <c r="K160" s="9">
        <v>250</v>
      </c>
      <c r="L160" s="168">
        <v>0</v>
      </c>
      <c r="M160" s="10">
        <f t="shared" si="4"/>
        <v>3850.6</v>
      </c>
      <c r="N160" s="8" t="s">
        <v>18</v>
      </c>
      <c r="O160" s="8" t="s">
        <v>18</v>
      </c>
    </row>
    <row r="161" spans="1:15" s="2" customFormat="1" ht="33.75" customHeight="1" x14ac:dyDescent="0.25">
      <c r="A161" s="8">
        <f t="shared" si="5"/>
        <v>151</v>
      </c>
      <c r="B161" s="110" t="s">
        <v>15</v>
      </c>
      <c r="C161" s="8" t="s">
        <v>182</v>
      </c>
      <c r="D161" s="8" t="s">
        <v>63</v>
      </c>
      <c r="E161" s="9">
        <v>1168</v>
      </c>
      <c r="F161" s="9">
        <v>0</v>
      </c>
      <c r="G161" s="9">
        <v>75</v>
      </c>
      <c r="H161" s="9">
        <v>1400</v>
      </c>
      <c r="I161" s="9">
        <v>982.6</v>
      </c>
      <c r="J161" s="9">
        <v>0</v>
      </c>
      <c r="K161" s="9">
        <v>250</v>
      </c>
      <c r="L161" s="168">
        <v>0</v>
      </c>
      <c r="M161" s="10">
        <f t="shared" si="4"/>
        <v>3875.6</v>
      </c>
      <c r="N161" s="8" t="s">
        <v>18</v>
      </c>
      <c r="O161" s="8" t="s">
        <v>18</v>
      </c>
    </row>
    <row r="162" spans="1:15" s="2" customFormat="1" ht="33.75" customHeight="1" x14ac:dyDescent="0.25">
      <c r="A162" s="8">
        <f t="shared" si="5"/>
        <v>152</v>
      </c>
      <c r="B162" s="110" t="s">
        <v>15</v>
      </c>
      <c r="C162" s="8" t="s">
        <v>183</v>
      </c>
      <c r="D162" s="8" t="s">
        <v>63</v>
      </c>
      <c r="E162" s="9">
        <v>1168</v>
      </c>
      <c r="F162" s="9">
        <v>0</v>
      </c>
      <c r="G162" s="9">
        <v>50</v>
      </c>
      <c r="H162" s="9">
        <v>1400</v>
      </c>
      <c r="I162" s="9">
        <v>982.6</v>
      </c>
      <c r="J162" s="9">
        <v>0</v>
      </c>
      <c r="K162" s="9">
        <v>250</v>
      </c>
      <c r="L162" s="168">
        <v>0</v>
      </c>
      <c r="M162" s="10">
        <f t="shared" si="4"/>
        <v>3850.6</v>
      </c>
      <c r="N162" s="8" t="s">
        <v>18</v>
      </c>
      <c r="O162" s="8" t="s">
        <v>18</v>
      </c>
    </row>
    <row r="163" spans="1:15" s="2" customFormat="1" ht="33.75" customHeight="1" x14ac:dyDescent="0.25">
      <c r="A163" s="8">
        <f t="shared" si="5"/>
        <v>153</v>
      </c>
      <c r="B163" s="110" t="s">
        <v>15</v>
      </c>
      <c r="C163" s="8" t="s">
        <v>184</v>
      </c>
      <c r="D163" s="8" t="s">
        <v>63</v>
      </c>
      <c r="E163" s="9">
        <v>1168</v>
      </c>
      <c r="F163" s="9">
        <v>0</v>
      </c>
      <c r="G163" s="9">
        <v>50</v>
      </c>
      <c r="H163" s="9">
        <v>1400</v>
      </c>
      <c r="I163" s="9">
        <v>982.6</v>
      </c>
      <c r="J163" s="9">
        <v>0</v>
      </c>
      <c r="K163" s="9">
        <v>250</v>
      </c>
      <c r="L163" s="168">
        <v>0</v>
      </c>
      <c r="M163" s="10">
        <f t="shared" si="4"/>
        <v>3850.6</v>
      </c>
      <c r="N163" s="8" t="s">
        <v>18</v>
      </c>
      <c r="O163" s="8" t="s">
        <v>18</v>
      </c>
    </row>
    <row r="164" spans="1:15" s="2" customFormat="1" ht="33.75" customHeight="1" x14ac:dyDescent="0.25">
      <c r="A164" s="8">
        <f t="shared" si="5"/>
        <v>154</v>
      </c>
      <c r="B164" s="110" t="s">
        <v>15</v>
      </c>
      <c r="C164" s="8" t="s">
        <v>185</v>
      </c>
      <c r="D164" s="8" t="s">
        <v>63</v>
      </c>
      <c r="E164" s="9">
        <v>1168</v>
      </c>
      <c r="F164" s="9">
        <v>0</v>
      </c>
      <c r="G164" s="9">
        <v>75</v>
      </c>
      <c r="H164" s="9">
        <v>1400</v>
      </c>
      <c r="I164" s="9">
        <v>982.6</v>
      </c>
      <c r="J164" s="9">
        <v>0</v>
      </c>
      <c r="K164" s="9">
        <v>250</v>
      </c>
      <c r="L164" s="168">
        <v>0</v>
      </c>
      <c r="M164" s="10">
        <f t="shared" si="4"/>
        <v>3875.6</v>
      </c>
      <c r="N164" s="8" t="s">
        <v>18</v>
      </c>
      <c r="O164" s="8" t="s">
        <v>18</v>
      </c>
    </row>
    <row r="165" spans="1:15" s="2" customFormat="1" ht="33.75" customHeight="1" x14ac:dyDescent="0.25">
      <c r="A165" s="8">
        <f t="shared" si="5"/>
        <v>155</v>
      </c>
      <c r="B165" s="110" t="s">
        <v>15</v>
      </c>
      <c r="C165" s="8" t="s">
        <v>186</v>
      </c>
      <c r="D165" s="8" t="s">
        <v>63</v>
      </c>
      <c r="E165" s="9">
        <v>1168</v>
      </c>
      <c r="F165" s="9">
        <v>0</v>
      </c>
      <c r="G165" s="9">
        <v>75</v>
      </c>
      <c r="H165" s="9">
        <v>1400</v>
      </c>
      <c r="I165" s="9">
        <v>982.6</v>
      </c>
      <c r="J165" s="9">
        <v>0</v>
      </c>
      <c r="K165" s="9">
        <v>250</v>
      </c>
      <c r="L165" s="168">
        <v>0</v>
      </c>
      <c r="M165" s="10">
        <f t="shared" si="4"/>
        <v>3875.6</v>
      </c>
      <c r="N165" s="8" t="s">
        <v>18</v>
      </c>
      <c r="O165" s="8" t="s">
        <v>18</v>
      </c>
    </row>
    <row r="166" spans="1:15" s="2" customFormat="1" ht="33.75" customHeight="1" x14ac:dyDescent="0.25">
      <c r="A166" s="8">
        <f t="shared" si="5"/>
        <v>156</v>
      </c>
      <c r="B166" s="110" t="s">
        <v>15</v>
      </c>
      <c r="C166" s="8" t="s">
        <v>187</v>
      </c>
      <c r="D166" s="8" t="s">
        <v>63</v>
      </c>
      <c r="E166" s="9">
        <v>1168</v>
      </c>
      <c r="F166" s="9">
        <v>0</v>
      </c>
      <c r="G166" s="9">
        <v>75</v>
      </c>
      <c r="H166" s="9">
        <v>1400</v>
      </c>
      <c r="I166" s="9">
        <v>982.6</v>
      </c>
      <c r="J166" s="9">
        <v>0</v>
      </c>
      <c r="K166" s="9">
        <v>250</v>
      </c>
      <c r="L166" s="168">
        <v>0</v>
      </c>
      <c r="M166" s="10">
        <f t="shared" si="4"/>
        <v>3875.6</v>
      </c>
      <c r="N166" s="8" t="s">
        <v>18</v>
      </c>
      <c r="O166" s="8" t="s">
        <v>18</v>
      </c>
    </row>
    <row r="167" spans="1:15" s="2" customFormat="1" ht="33.75" customHeight="1" x14ac:dyDescent="0.25">
      <c r="A167" s="8">
        <f t="shared" si="5"/>
        <v>157</v>
      </c>
      <c r="B167" s="110" t="s">
        <v>15</v>
      </c>
      <c r="C167" s="8" t="s">
        <v>188</v>
      </c>
      <c r="D167" s="8" t="s">
        <v>63</v>
      </c>
      <c r="E167" s="9">
        <v>1168</v>
      </c>
      <c r="F167" s="9">
        <v>0</v>
      </c>
      <c r="G167" s="9">
        <v>75</v>
      </c>
      <c r="H167" s="9">
        <v>1400</v>
      </c>
      <c r="I167" s="9">
        <v>982.6</v>
      </c>
      <c r="J167" s="9">
        <v>0</v>
      </c>
      <c r="K167" s="9">
        <v>250</v>
      </c>
      <c r="L167" s="168">
        <v>0</v>
      </c>
      <c r="M167" s="10">
        <f t="shared" si="4"/>
        <v>3875.6</v>
      </c>
      <c r="N167" s="8" t="s">
        <v>18</v>
      </c>
      <c r="O167" s="8" t="s">
        <v>18</v>
      </c>
    </row>
    <row r="168" spans="1:15" s="2" customFormat="1" ht="33.75" customHeight="1" x14ac:dyDescent="0.25">
      <c r="A168" s="8">
        <f t="shared" si="5"/>
        <v>158</v>
      </c>
      <c r="B168" s="110" t="s">
        <v>15</v>
      </c>
      <c r="C168" s="8" t="s">
        <v>189</v>
      </c>
      <c r="D168" s="8" t="s">
        <v>63</v>
      </c>
      <c r="E168" s="9">
        <v>1168</v>
      </c>
      <c r="F168" s="9">
        <v>0</v>
      </c>
      <c r="G168" s="9">
        <v>75</v>
      </c>
      <c r="H168" s="9">
        <v>1400</v>
      </c>
      <c r="I168" s="9">
        <v>982.6</v>
      </c>
      <c r="J168" s="9">
        <v>0</v>
      </c>
      <c r="K168" s="9">
        <v>250</v>
      </c>
      <c r="L168" s="168">
        <v>0</v>
      </c>
      <c r="M168" s="10">
        <f t="shared" si="4"/>
        <v>3875.6</v>
      </c>
      <c r="N168" s="8" t="s">
        <v>18</v>
      </c>
      <c r="O168" s="8" t="s">
        <v>18</v>
      </c>
    </row>
    <row r="169" spans="1:15" s="2" customFormat="1" ht="33.75" customHeight="1" x14ac:dyDescent="0.25">
      <c r="A169" s="8">
        <f t="shared" si="5"/>
        <v>159</v>
      </c>
      <c r="B169" s="110" t="s">
        <v>15</v>
      </c>
      <c r="C169" s="8" t="s">
        <v>190</v>
      </c>
      <c r="D169" s="8" t="s">
        <v>63</v>
      </c>
      <c r="E169" s="9">
        <v>1168</v>
      </c>
      <c r="F169" s="9">
        <v>0</v>
      </c>
      <c r="G169" s="9">
        <v>75</v>
      </c>
      <c r="H169" s="9">
        <v>1400</v>
      </c>
      <c r="I169" s="9">
        <v>982.6</v>
      </c>
      <c r="J169" s="9">
        <v>0</v>
      </c>
      <c r="K169" s="9">
        <v>250</v>
      </c>
      <c r="L169" s="168">
        <v>0</v>
      </c>
      <c r="M169" s="10">
        <f t="shared" si="4"/>
        <v>3875.6</v>
      </c>
      <c r="N169" s="8" t="s">
        <v>18</v>
      </c>
      <c r="O169" s="8" t="s">
        <v>18</v>
      </c>
    </row>
    <row r="170" spans="1:15" s="2" customFormat="1" ht="33.75" customHeight="1" x14ac:dyDescent="0.25">
      <c r="A170" s="8">
        <f t="shared" si="5"/>
        <v>160</v>
      </c>
      <c r="B170" s="110" t="s">
        <v>15</v>
      </c>
      <c r="C170" s="8" t="s">
        <v>191</v>
      </c>
      <c r="D170" s="8" t="s">
        <v>63</v>
      </c>
      <c r="E170" s="9">
        <v>1168</v>
      </c>
      <c r="F170" s="9">
        <v>0</v>
      </c>
      <c r="G170" s="9">
        <v>75</v>
      </c>
      <c r="H170" s="9">
        <v>1400</v>
      </c>
      <c r="I170" s="9">
        <v>982.6</v>
      </c>
      <c r="J170" s="9">
        <v>0</v>
      </c>
      <c r="K170" s="9">
        <v>250</v>
      </c>
      <c r="L170" s="168">
        <v>0</v>
      </c>
      <c r="M170" s="10">
        <f t="shared" si="4"/>
        <v>3875.6</v>
      </c>
      <c r="N170" s="8" t="s">
        <v>18</v>
      </c>
      <c r="O170" s="8" t="s">
        <v>18</v>
      </c>
    </row>
    <row r="171" spans="1:15" s="2" customFormat="1" ht="33.75" customHeight="1" x14ac:dyDescent="0.25">
      <c r="A171" s="8">
        <f t="shared" si="5"/>
        <v>161</v>
      </c>
      <c r="B171" s="110" t="s">
        <v>15</v>
      </c>
      <c r="C171" s="8" t="s">
        <v>192</v>
      </c>
      <c r="D171" s="8" t="s">
        <v>63</v>
      </c>
      <c r="E171" s="9">
        <v>1168</v>
      </c>
      <c r="F171" s="9">
        <v>0</v>
      </c>
      <c r="G171" s="9">
        <v>75</v>
      </c>
      <c r="H171" s="9">
        <v>1400</v>
      </c>
      <c r="I171" s="9">
        <v>982.6</v>
      </c>
      <c r="J171" s="9">
        <v>0</v>
      </c>
      <c r="K171" s="9">
        <v>250</v>
      </c>
      <c r="L171" s="168">
        <v>0</v>
      </c>
      <c r="M171" s="10">
        <f t="shared" si="4"/>
        <v>3875.6</v>
      </c>
      <c r="N171" s="8" t="s">
        <v>18</v>
      </c>
      <c r="O171" s="8" t="s">
        <v>18</v>
      </c>
    </row>
    <row r="172" spans="1:15" s="2" customFormat="1" ht="33.75" customHeight="1" x14ac:dyDescent="0.25">
      <c r="A172" s="8">
        <f t="shared" si="5"/>
        <v>162</v>
      </c>
      <c r="B172" s="110" t="s">
        <v>15</v>
      </c>
      <c r="C172" s="8" t="s">
        <v>193</v>
      </c>
      <c r="D172" s="8" t="s">
        <v>63</v>
      </c>
      <c r="E172" s="9">
        <v>1168</v>
      </c>
      <c r="F172" s="9">
        <v>0</v>
      </c>
      <c r="G172" s="9">
        <v>50</v>
      </c>
      <c r="H172" s="9">
        <v>1400</v>
      </c>
      <c r="I172" s="9">
        <v>982.6</v>
      </c>
      <c r="J172" s="9">
        <v>0</v>
      </c>
      <c r="K172" s="9">
        <v>250</v>
      </c>
      <c r="L172" s="168">
        <v>0</v>
      </c>
      <c r="M172" s="10">
        <f t="shared" si="4"/>
        <v>3850.6</v>
      </c>
      <c r="N172" s="8" t="s">
        <v>18</v>
      </c>
      <c r="O172" s="8" t="s">
        <v>18</v>
      </c>
    </row>
    <row r="173" spans="1:15" s="2" customFormat="1" ht="33.75" customHeight="1" x14ac:dyDescent="0.25">
      <c r="A173" s="8">
        <f t="shared" si="5"/>
        <v>163</v>
      </c>
      <c r="B173" s="110" t="s">
        <v>15</v>
      </c>
      <c r="C173" s="8" t="s">
        <v>194</v>
      </c>
      <c r="D173" s="8" t="s">
        <v>63</v>
      </c>
      <c r="E173" s="9">
        <v>1168</v>
      </c>
      <c r="F173" s="9">
        <v>0</v>
      </c>
      <c r="G173" s="9">
        <v>50</v>
      </c>
      <c r="H173" s="9">
        <v>1400</v>
      </c>
      <c r="I173" s="9">
        <v>982.6</v>
      </c>
      <c r="J173" s="9">
        <v>0</v>
      </c>
      <c r="K173" s="9">
        <v>250</v>
      </c>
      <c r="L173" s="168">
        <v>0</v>
      </c>
      <c r="M173" s="10">
        <f t="shared" si="4"/>
        <v>3850.6</v>
      </c>
      <c r="N173" s="8" t="s">
        <v>18</v>
      </c>
      <c r="O173" s="8" t="s">
        <v>18</v>
      </c>
    </row>
    <row r="174" spans="1:15" s="2" customFormat="1" ht="33.75" customHeight="1" x14ac:dyDescent="0.25">
      <c r="A174" s="8">
        <f t="shared" si="5"/>
        <v>164</v>
      </c>
      <c r="B174" s="110" t="s">
        <v>15</v>
      </c>
      <c r="C174" s="8" t="s">
        <v>195</v>
      </c>
      <c r="D174" s="8" t="s">
        <v>63</v>
      </c>
      <c r="E174" s="9">
        <v>1168</v>
      </c>
      <c r="F174" s="9">
        <v>0</v>
      </c>
      <c r="G174" s="9">
        <v>50</v>
      </c>
      <c r="H174" s="9">
        <v>1400</v>
      </c>
      <c r="I174" s="9">
        <v>982.6</v>
      </c>
      <c r="J174" s="9">
        <v>0</v>
      </c>
      <c r="K174" s="9">
        <v>250</v>
      </c>
      <c r="L174" s="168">
        <v>0</v>
      </c>
      <c r="M174" s="10">
        <f t="shared" si="4"/>
        <v>3850.6</v>
      </c>
      <c r="N174" s="8" t="s">
        <v>18</v>
      </c>
      <c r="O174" s="8" t="s">
        <v>18</v>
      </c>
    </row>
    <row r="175" spans="1:15" s="2" customFormat="1" ht="33.75" customHeight="1" x14ac:dyDescent="0.25">
      <c r="A175" s="8">
        <f t="shared" si="5"/>
        <v>165</v>
      </c>
      <c r="B175" s="110" t="s">
        <v>15</v>
      </c>
      <c r="C175" s="8" t="s">
        <v>196</v>
      </c>
      <c r="D175" s="8" t="s">
        <v>63</v>
      </c>
      <c r="E175" s="9">
        <v>1168</v>
      </c>
      <c r="F175" s="9">
        <v>0</v>
      </c>
      <c r="G175" s="9">
        <v>75</v>
      </c>
      <c r="H175" s="9">
        <v>1400</v>
      </c>
      <c r="I175" s="9">
        <v>982.6</v>
      </c>
      <c r="J175" s="9">
        <v>0</v>
      </c>
      <c r="K175" s="9">
        <v>250</v>
      </c>
      <c r="L175" s="168">
        <v>0</v>
      </c>
      <c r="M175" s="10">
        <f t="shared" si="4"/>
        <v>3875.6</v>
      </c>
      <c r="N175" s="8" t="s">
        <v>18</v>
      </c>
      <c r="O175" s="8" t="s">
        <v>18</v>
      </c>
    </row>
    <row r="176" spans="1:15" s="2" customFormat="1" ht="33.75" customHeight="1" x14ac:dyDescent="0.25">
      <c r="A176" s="8">
        <f t="shared" si="5"/>
        <v>166</v>
      </c>
      <c r="B176" s="110" t="s">
        <v>15</v>
      </c>
      <c r="C176" s="8" t="s">
        <v>197</v>
      </c>
      <c r="D176" s="8" t="s">
        <v>63</v>
      </c>
      <c r="E176" s="9">
        <v>1168</v>
      </c>
      <c r="F176" s="9">
        <v>0</v>
      </c>
      <c r="G176" s="9">
        <v>50</v>
      </c>
      <c r="H176" s="9">
        <v>1400</v>
      </c>
      <c r="I176" s="9">
        <v>982.6</v>
      </c>
      <c r="J176" s="9">
        <v>0</v>
      </c>
      <c r="K176" s="9">
        <v>250</v>
      </c>
      <c r="L176" s="168">
        <v>0</v>
      </c>
      <c r="M176" s="10">
        <f t="shared" si="4"/>
        <v>3850.6</v>
      </c>
      <c r="N176" s="8" t="s">
        <v>18</v>
      </c>
      <c r="O176" s="8" t="s">
        <v>18</v>
      </c>
    </row>
    <row r="177" spans="1:15" s="2" customFormat="1" ht="33.75" customHeight="1" x14ac:dyDescent="0.25">
      <c r="A177" s="8">
        <f t="shared" si="5"/>
        <v>167</v>
      </c>
      <c r="B177" s="110" t="s">
        <v>15</v>
      </c>
      <c r="C177" s="8" t="s">
        <v>198</v>
      </c>
      <c r="D177" s="8" t="s">
        <v>63</v>
      </c>
      <c r="E177" s="9">
        <v>1168</v>
      </c>
      <c r="F177" s="9">
        <v>0</v>
      </c>
      <c r="G177" s="9">
        <v>50</v>
      </c>
      <c r="H177" s="9">
        <v>1400</v>
      </c>
      <c r="I177" s="9">
        <v>982.6</v>
      </c>
      <c r="J177" s="9">
        <v>0</v>
      </c>
      <c r="K177" s="9">
        <v>250</v>
      </c>
      <c r="L177" s="168">
        <v>0</v>
      </c>
      <c r="M177" s="10">
        <f t="shared" si="4"/>
        <v>3850.6</v>
      </c>
      <c r="N177" s="8" t="s">
        <v>18</v>
      </c>
      <c r="O177" s="8" t="s">
        <v>18</v>
      </c>
    </row>
    <row r="178" spans="1:15" s="2" customFormat="1" ht="33.75" customHeight="1" x14ac:dyDescent="0.25">
      <c r="A178" s="8">
        <f t="shared" si="5"/>
        <v>168</v>
      </c>
      <c r="B178" s="110" t="s">
        <v>15</v>
      </c>
      <c r="C178" s="8" t="s">
        <v>199</v>
      </c>
      <c r="D178" s="8" t="s">
        <v>63</v>
      </c>
      <c r="E178" s="9">
        <v>1168</v>
      </c>
      <c r="F178" s="9">
        <v>0</v>
      </c>
      <c r="G178" s="9">
        <v>50</v>
      </c>
      <c r="H178" s="9">
        <v>1400</v>
      </c>
      <c r="I178" s="9">
        <v>982.6</v>
      </c>
      <c r="J178" s="9">
        <v>0</v>
      </c>
      <c r="K178" s="9">
        <v>250</v>
      </c>
      <c r="L178" s="168">
        <v>0</v>
      </c>
      <c r="M178" s="10">
        <f t="shared" si="4"/>
        <v>3850.6</v>
      </c>
      <c r="N178" s="8" t="s">
        <v>18</v>
      </c>
      <c r="O178" s="8" t="s">
        <v>18</v>
      </c>
    </row>
    <row r="179" spans="1:15" s="2" customFormat="1" ht="33.75" customHeight="1" x14ac:dyDescent="0.25">
      <c r="A179" s="8">
        <f t="shared" si="5"/>
        <v>169</v>
      </c>
      <c r="B179" s="110" t="s">
        <v>15</v>
      </c>
      <c r="C179" s="8" t="s">
        <v>200</v>
      </c>
      <c r="D179" s="8" t="s">
        <v>63</v>
      </c>
      <c r="E179" s="9">
        <v>1168</v>
      </c>
      <c r="F179" s="9">
        <v>0</v>
      </c>
      <c r="G179" s="9">
        <v>50</v>
      </c>
      <c r="H179" s="9">
        <v>1400</v>
      </c>
      <c r="I179" s="9">
        <v>982.6</v>
      </c>
      <c r="J179" s="9">
        <v>0</v>
      </c>
      <c r="K179" s="9">
        <v>250</v>
      </c>
      <c r="L179" s="168">
        <v>0</v>
      </c>
      <c r="M179" s="10">
        <f t="shared" si="4"/>
        <v>3850.6</v>
      </c>
      <c r="N179" s="8" t="s">
        <v>18</v>
      </c>
      <c r="O179" s="8" t="s">
        <v>18</v>
      </c>
    </row>
    <row r="180" spans="1:15" s="2" customFormat="1" ht="33.75" customHeight="1" x14ac:dyDescent="0.25">
      <c r="A180" s="8">
        <f t="shared" si="5"/>
        <v>170</v>
      </c>
      <c r="B180" s="110" t="s">
        <v>15</v>
      </c>
      <c r="C180" s="8" t="s">
        <v>201</v>
      </c>
      <c r="D180" s="8" t="s">
        <v>63</v>
      </c>
      <c r="E180" s="9">
        <v>1168</v>
      </c>
      <c r="F180" s="9">
        <v>0</v>
      </c>
      <c r="G180" s="9">
        <v>50</v>
      </c>
      <c r="H180" s="9">
        <v>1400</v>
      </c>
      <c r="I180" s="9">
        <v>982.6</v>
      </c>
      <c r="J180" s="9">
        <v>0</v>
      </c>
      <c r="K180" s="9">
        <v>250</v>
      </c>
      <c r="L180" s="168">
        <v>0</v>
      </c>
      <c r="M180" s="10">
        <f t="shared" si="4"/>
        <v>3850.6</v>
      </c>
      <c r="N180" s="8" t="s">
        <v>18</v>
      </c>
      <c r="O180" s="8" t="s">
        <v>18</v>
      </c>
    </row>
    <row r="181" spans="1:15" s="2" customFormat="1" ht="33.75" customHeight="1" x14ac:dyDescent="0.25">
      <c r="A181" s="8">
        <f t="shared" si="5"/>
        <v>171</v>
      </c>
      <c r="B181" s="110" t="s">
        <v>15</v>
      </c>
      <c r="C181" s="8" t="s">
        <v>202</v>
      </c>
      <c r="D181" s="8" t="s">
        <v>63</v>
      </c>
      <c r="E181" s="9">
        <v>1168</v>
      </c>
      <c r="F181" s="9">
        <v>0</v>
      </c>
      <c r="G181" s="9">
        <v>75</v>
      </c>
      <c r="H181" s="9">
        <v>1400</v>
      </c>
      <c r="I181" s="9">
        <v>982.6</v>
      </c>
      <c r="J181" s="9">
        <v>0</v>
      </c>
      <c r="K181" s="9">
        <v>250</v>
      </c>
      <c r="L181" s="168">
        <v>0</v>
      </c>
      <c r="M181" s="10">
        <f t="shared" si="4"/>
        <v>3875.6</v>
      </c>
      <c r="N181" s="8" t="s">
        <v>18</v>
      </c>
      <c r="O181" s="8" t="s">
        <v>18</v>
      </c>
    </row>
    <row r="182" spans="1:15" s="2" customFormat="1" ht="33.75" customHeight="1" x14ac:dyDescent="0.25">
      <c r="A182" s="8">
        <f t="shared" si="5"/>
        <v>172</v>
      </c>
      <c r="B182" s="110" t="s">
        <v>15</v>
      </c>
      <c r="C182" s="8" t="s">
        <v>203</v>
      </c>
      <c r="D182" s="8" t="s">
        <v>63</v>
      </c>
      <c r="E182" s="9">
        <v>1168</v>
      </c>
      <c r="F182" s="9">
        <v>0</v>
      </c>
      <c r="G182" s="9">
        <v>50</v>
      </c>
      <c r="H182" s="9">
        <v>1400</v>
      </c>
      <c r="I182" s="9">
        <v>982.6</v>
      </c>
      <c r="J182" s="9">
        <v>0</v>
      </c>
      <c r="K182" s="9">
        <v>250</v>
      </c>
      <c r="L182" s="168">
        <v>0</v>
      </c>
      <c r="M182" s="10">
        <f t="shared" si="4"/>
        <v>3850.6</v>
      </c>
      <c r="N182" s="8" t="s">
        <v>18</v>
      </c>
      <c r="O182" s="8" t="s">
        <v>18</v>
      </c>
    </row>
    <row r="183" spans="1:15" s="2" customFormat="1" ht="33.75" customHeight="1" x14ac:dyDescent="0.25">
      <c r="A183" s="8">
        <f t="shared" si="5"/>
        <v>173</v>
      </c>
      <c r="B183" s="110" t="s">
        <v>15</v>
      </c>
      <c r="C183" s="8" t="s">
        <v>204</v>
      </c>
      <c r="D183" s="8" t="s">
        <v>63</v>
      </c>
      <c r="E183" s="9">
        <v>1168</v>
      </c>
      <c r="F183" s="9">
        <v>0</v>
      </c>
      <c r="G183" s="9">
        <v>50</v>
      </c>
      <c r="H183" s="9">
        <v>1400</v>
      </c>
      <c r="I183" s="9">
        <v>982.6</v>
      </c>
      <c r="J183" s="9">
        <v>0</v>
      </c>
      <c r="K183" s="9">
        <v>250</v>
      </c>
      <c r="L183" s="168">
        <v>0</v>
      </c>
      <c r="M183" s="10">
        <f t="shared" si="4"/>
        <v>3850.6</v>
      </c>
      <c r="N183" s="8" t="s">
        <v>18</v>
      </c>
      <c r="O183" s="8" t="s">
        <v>18</v>
      </c>
    </row>
    <row r="184" spans="1:15" s="2" customFormat="1" ht="33.75" customHeight="1" x14ac:dyDescent="0.25">
      <c r="A184" s="8">
        <f t="shared" si="5"/>
        <v>174</v>
      </c>
      <c r="B184" s="110" t="s">
        <v>15</v>
      </c>
      <c r="C184" s="8" t="s">
        <v>205</v>
      </c>
      <c r="D184" s="8" t="s">
        <v>63</v>
      </c>
      <c r="E184" s="9">
        <v>1168</v>
      </c>
      <c r="F184" s="9">
        <v>0</v>
      </c>
      <c r="G184" s="9">
        <v>50</v>
      </c>
      <c r="H184" s="9">
        <v>1400</v>
      </c>
      <c r="I184" s="9">
        <v>982.6</v>
      </c>
      <c r="J184" s="9">
        <v>0</v>
      </c>
      <c r="K184" s="9">
        <v>250</v>
      </c>
      <c r="L184" s="168">
        <v>0</v>
      </c>
      <c r="M184" s="10">
        <f t="shared" ref="M184:M247" si="6">SUM(E184:L184)</f>
        <v>3850.6</v>
      </c>
      <c r="N184" s="8" t="s">
        <v>18</v>
      </c>
      <c r="O184" s="8" t="s">
        <v>18</v>
      </c>
    </row>
    <row r="185" spans="1:15" s="2" customFormat="1" ht="33.75" customHeight="1" x14ac:dyDescent="0.25">
      <c r="A185" s="8">
        <f t="shared" si="5"/>
        <v>175</v>
      </c>
      <c r="B185" s="110" t="s">
        <v>15</v>
      </c>
      <c r="C185" s="8" t="s">
        <v>206</v>
      </c>
      <c r="D185" s="8" t="s">
        <v>63</v>
      </c>
      <c r="E185" s="9">
        <v>1168</v>
      </c>
      <c r="F185" s="9">
        <v>0</v>
      </c>
      <c r="G185" s="9">
        <v>75</v>
      </c>
      <c r="H185" s="9">
        <v>1400</v>
      </c>
      <c r="I185" s="9">
        <v>982.6</v>
      </c>
      <c r="J185" s="9">
        <v>0</v>
      </c>
      <c r="K185" s="9">
        <v>250</v>
      </c>
      <c r="L185" s="168">
        <v>0</v>
      </c>
      <c r="M185" s="10">
        <f t="shared" si="6"/>
        <v>3875.6</v>
      </c>
      <c r="N185" s="8" t="s">
        <v>18</v>
      </c>
      <c r="O185" s="8" t="s">
        <v>18</v>
      </c>
    </row>
    <row r="186" spans="1:15" s="2" customFormat="1" ht="33.75" customHeight="1" x14ac:dyDescent="0.25">
      <c r="A186" s="8">
        <f t="shared" si="5"/>
        <v>176</v>
      </c>
      <c r="B186" s="110" t="s">
        <v>15</v>
      </c>
      <c r="C186" s="8" t="s">
        <v>207</v>
      </c>
      <c r="D186" s="8" t="s">
        <v>63</v>
      </c>
      <c r="E186" s="9">
        <v>1168</v>
      </c>
      <c r="F186" s="9">
        <v>0</v>
      </c>
      <c r="G186" s="9">
        <v>75</v>
      </c>
      <c r="H186" s="9">
        <v>1400</v>
      </c>
      <c r="I186" s="9">
        <v>982.6</v>
      </c>
      <c r="J186" s="9">
        <v>0</v>
      </c>
      <c r="K186" s="9">
        <v>250</v>
      </c>
      <c r="L186" s="168">
        <v>0</v>
      </c>
      <c r="M186" s="10">
        <f t="shared" si="6"/>
        <v>3875.6</v>
      </c>
      <c r="N186" s="8" t="s">
        <v>18</v>
      </c>
      <c r="O186" s="8" t="s">
        <v>18</v>
      </c>
    </row>
    <row r="187" spans="1:15" s="2" customFormat="1" ht="33.75" customHeight="1" x14ac:dyDescent="0.25">
      <c r="A187" s="8">
        <f t="shared" si="5"/>
        <v>177</v>
      </c>
      <c r="B187" s="110" t="s">
        <v>15</v>
      </c>
      <c r="C187" s="8" t="s">
        <v>208</v>
      </c>
      <c r="D187" s="8" t="s">
        <v>63</v>
      </c>
      <c r="E187" s="9">
        <v>1168</v>
      </c>
      <c r="F187" s="9">
        <v>0</v>
      </c>
      <c r="G187" s="9">
        <v>75</v>
      </c>
      <c r="H187" s="9">
        <v>1400</v>
      </c>
      <c r="I187" s="9">
        <v>982.6</v>
      </c>
      <c r="J187" s="9">
        <v>0</v>
      </c>
      <c r="K187" s="9">
        <v>250</v>
      </c>
      <c r="L187" s="168">
        <v>0</v>
      </c>
      <c r="M187" s="10">
        <f t="shared" si="6"/>
        <v>3875.6</v>
      </c>
      <c r="N187" s="8" t="s">
        <v>18</v>
      </c>
      <c r="O187" s="8" t="s">
        <v>18</v>
      </c>
    </row>
    <row r="188" spans="1:15" s="2" customFormat="1" ht="33.75" customHeight="1" x14ac:dyDescent="0.25">
      <c r="A188" s="8">
        <f t="shared" si="5"/>
        <v>178</v>
      </c>
      <c r="B188" s="110" t="s">
        <v>15</v>
      </c>
      <c r="C188" s="8" t="s">
        <v>209</v>
      </c>
      <c r="D188" s="8" t="s">
        <v>63</v>
      </c>
      <c r="E188" s="9">
        <v>1168</v>
      </c>
      <c r="F188" s="9">
        <v>0</v>
      </c>
      <c r="G188" s="9">
        <v>75</v>
      </c>
      <c r="H188" s="9">
        <v>1400</v>
      </c>
      <c r="I188" s="9">
        <v>982.6</v>
      </c>
      <c r="J188" s="9">
        <v>0</v>
      </c>
      <c r="K188" s="9">
        <v>250</v>
      </c>
      <c r="L188" s="168">
        <v>0</v>
      </c>
      <c r="M188" s="10">
        <f t="shared" si="6"/>
        <v>3875.6</v>
      </c>
      <c r="N188" s="8" t="s">
        <v>18</v>
      </c>
      <c r="O188" s="8" t="s">
        <v>18</v>
      </c>
    </row>
    <row r="189" spans="1:15" s="2" customFormat="1" ht="33.75" customHeight="1" x14ac:dyDescent="0.25">
      <c r="A189" s="8">
        <f t="shared" si="5"/>
        <v>179</v>
      </c>
      <c r="B189" s="110" t="s">
        <v>15</v>
      </c>
      <c r="C189" s="8" t="s">
        <v>210</v>
      </c>
      <c r="D189" s="8" t="s">
        <v>63</v>
      </c>
      <c r="E189" s="9">
        <v>1168</v>
      </c>
      <c r="F189" s="9">
        <v>0</v>
      </c>
      <c r="G189" s="9">
        <v>50</v>
      </c>
      <c r="H189" s="9">
        <v>1400</v>
      </c>
      <c r="I189" s="9">
        <v>982.6</v>
      </c>
      <c r="J189" s="9">
        <v>0</v>
      </c>
      <c r="K189" s="9">
        <v>250</v>
      </c>
      <c r="L189" s="168">
        <v>0</v>
      </c>
      <c r="M189" s="10">
        <f t="shared" si="6"/>
        <v>3850.6</v>
      </c>
      <c r="N189" s="8" t="s">
        <v>18</v>
      </c>
      <c r="O189" s="8" t="s">
        <v>18</v>
      </c>
    </row>
    <row r="190" spans="1:15" s="2" customFormat="1" ht="33.75" customHeight="1" x14ac:dyDescent="0.25">
      <c r="A190" s="8">
        <f t="shared" si="5"/>
        <v>180</v>
      </c>
      <c r="B190" s="110" t="s">
        <v>15</v>
      </c>
      <c r="C190" s="55" t="s">
        <v>211</v>
      </c>
      <c r="D190" s="8" t="s">
        <v>63</v>
      </c>
      <c r="E190" s="9">
        <v>1168</v>
      </c>
      <c r="F190" s="9">
        <v>0</v>
      </c>
      <c r="G190" s="9">
        <v>50</v>
      </c>
      <c r="H190" s="9">
        <v>1400</v>
      </c>
      <c r="I190" s="9">
        <v>982.6</v>
      </c>
      <c r="J190" s="9">
        <v>0</v>
      </c>
      <c r="K190" s="9">
        <v>250</v>
      </c>
      <c r="L190" s="168">
        <v>0</v>
      </c>
      <c r="M190" s="10">
        <f t="shared" si="6"/>
        <v>3850.6</v>
      </c>
      <c r="N190" s="8" t="s">
        <v>18</v>
      </c>
      <c r="O190" s="8" t="s">
        <v>18</v>
      </c>
    </row>
    <row r="191" spans="1:15" s="2" customFormat="1" ht="33.75" customHeight="1" x14ac:dyDescent="0.25">
      <c r="A191" s="8">
        <f t="shared" si="5"/>
        <v>181</v>
      </c>
      <c r="B191" s="110" t="s">
        <v>15</v>
      </c>
      <c r="C191" s="8" t="s">
        <v>212</v>
      </c>
      <c r="D191" s="8" t="s">
        <v>63</v>
      </c>
      <c r="E191" s="9">
        <v>1168</v>
      </c>
      <c r="F191" s="9">
        <v>0</v>
      </c>
      <c r="G191" s="9">
        <v>50</v>
      </c>
      <c r="H191" s="9">
        <v>1400</v>
      </c>
      <c r="I191" s="9">
        <v>982.6</v>
      </c>
      <c r="J191" s="9">
        <v>0</v>
      </c>
      <c r="K191" s="9">
        <v>250</v>
      </c>
      <c r="L191" s="168">
        <v>0</v>
      </c>
      <c r="M191" s="10">
        <f t="shared" si="6"/>
        <v>3850.6</v>
      </c>
      <c r="N191" s="8" t="s">
        <v>18</v>
      </c>
      <c r="O191" s="8" t="s">
        <v>18</v>
      </c>
    </row>
    <row r="192" spans="1:15" s="2" customFormat="1" ht="33.75" customHeight="1" x14ac:dyDescent="0.25">
      <c r="A192" s="8">
        <f t="shared" si="5"/>
        <v>182</v>
      </c>
      <c r="B192" s="110" t="s">
        <v>15</v>
      </c>
      <c r="C192" s="8" t="s">
        <v>213</v>
      </c>
      <c r="D192" s="8" t="s">
        <v>63</v>
      </c>
      <c r="E192" s="9">
        <v>1168</v>
      </c>
      <c r="F192" s="9">
        <v>0</v>
      </c>
      <c r="G192" s="9">
        <v>50</v>
      </c>
      <c r="H192" s="9">
        <v>1400</v>
      </c>
      <c r="I192" s="9">
        <v>982.6</v>
      </c>
      <c r="J192" s="9">
        <v>0</v>
      </c>
      <c r="K192" s="9">
        <v>250</v>
      </c>
      <c r="L192" s="168">
        <v>0</v>
      </c>
      <c r="M192" s="10">
        <f t="shared" si="6"/>
        <v>3850.6</v>
      </c>
      <c r="N192" s="8" t="s">
        <v>18</v>
      </c>
      <c r="O192" s="8" t="s">
        <v>18</v>
      </c>
    </row>
    <row r="193" spans="1:15" s="2" customFormat="1" ht="33.75" customHeight="1" x14ac:dyDescent="0.25">
      <c r="A193" s="8">
        <f t="shared" si="5"/>
        <v>183</v>
      </c>
      <c r="B193" s="110" t="s">
        <v>15</v>
      </c>
      <c r="C193" s="55" t="s">
        <v>214</v>
      </c>
      <c r="D193" s="8" t="s">
        <v>63</v>
      </c>
      <c r="E193" s="9">
        <v>1168</v>
      </c>
      <c r="F193" s="9">
        <v>0</v>
      </c>
      <c r="G193" s="9">
        <v>50</v>
      </c>
      <c r="H193" s="9">
        <v>1400</v>
      </c>
      <c r="I193" s="9">
        <v>982.6</v>
      </c>
      <c r="J193" s="9">
        <v>0</v>
      </c>
      <c r="K193" s="9">
        <v>250</v>
      </c>
      <c r="L193" s="168">
        <v>0</v>
      </c>
      <c r="M193" s="10">
        <f t="shared" si="6"/>
        <v>3850.6</v>
      </c>
      <c r="N193" s="8"/>
      <c r="O193" s="8"/>
    </row>
    <row r="194" spans="1:15" s="2" customFormat="1" ht="33.75" customHeight="1" x14ac:dyDescent="0.25">
      <c r="A194" s="8">
        <f t="shared" si="5"/>
        <v>184</v>
      </c>
      <c r="B194" s="110" t="s">
        <v>15</v>
      </c>
      <c r="C194" s="8" t="s">
        <v>215</v>
      </c>
      <c r="D194" s="8" t="s">
        <v>32</v>
      </c>
      <c r="E194" s="9">
        <v>5835</v>
      </c>
      <c r="F194" s="9">
        <v>0</v>
      </c>
      <c r="G194" s="9">
        <v>0</v>
      </c>
      <c r="H194" s="9">
        <v>3800</v>
      </c>
      <c r="I194" s="9"/>
      <c r="J194" s="9">
        <v>375</v>
      </c>
      <c r="K194" s="9">
        <v>250</v>
      </c>
      <c r="L194" s="168">
        <v>0</v>
      </c>
      <c r="M194" s="10">
        <f t="shared" si="6"/>
        <v>10260</v>
      </c>
      <c r="N194" s="8" t="s">
        <v>18</v>
      </c>
      <c r="O194" s="8" t="s">
        <v>18</v>
      </c>
    </row>
    <row r="195" spans="1:15" s="2" customFormat="1" ht="33.75" customHeight="1" x14ac:dyDescent="0.25">
      <c r="A195" s="8">
        <f t="shared" si="5"/>
        <v>185</v>
      </c>
      <c r="B195" s="110" t="s">
        <v>15</v>
      </c>
      <c r="C195" s="8" t="s">
        <v>216</v>
      </c>
      <c r="D195" s="8" t="s">
        <v>32</v>
      </c>
      <c r="E195" s="9">
        <v>5835</v>
      </c>
      <c r="F195" s="9">
        <v>0</v>
      </c>
      <c r="G195" s="9">
        <v>0</v>
      </c>
      <c r="H195" s="9">
        <v>3800</v>
      </c>
      <c r="I195" s="9"/>
      <c r="J195" s="9">
        <v>375</v>
      </c>
      <c r="K195" s="9">
        <v>250</v>
      </c>
      <c r="L195" s="168">
        <v>0</v>
      </c>
      <c r="M195" s="10">
        <f t="shared" si="6"/>
        <v>10260</v>
      </c>
      <c r="N195" s="8" t="s">
        <v>18</v>
      </c>
      <c r="O195" s="8" t="s">
        <v>18</v>
      </c>
    </row>
    <row r="196" spans="1:15" s="2" customFormat="1" ht="33.75" customHeight="1" x14ac:dyDescent="0.25">
      <c r="A196" s="8">
        <f t="shared" si="5"/>
        <v>186</v>
      </c>
      <c r="B196" s="110" t="s">
        <v>15</v>
      </c>
      <c r="C196" s="8" t="s">
        <v>217</v>
      </c>
      <c r="D196" s="8" t="s">
        <v>32</v>
      </c>
      <c r="E196" s="9">
        <v>5835</v>
      </c>
      <c r="F196" s="9">
        <v>0</v>
      </c>
      <c r="G196" s="9">
        <v>0</v>
      </c>
      <c r="H196" s="9">
        <v>3800</v>
      </c>
      <c r="I196" s="9"/>
      <c r="J196" s="9">
        <v>375</v>
      </c>
      <c r="K196" s="9">
        <v>250</v>
      </c>
      <c r="L196" s="168">
        <v>0</v>
      </c>
      <c r="M196" s="10">
        <f t="shared" si="6"/>
        <v>10260</v>
      </c>
      <c r="N196" s="8" t="s">
        <v>18</v>
      </c>
      <c r="O196" s="8" t="s">
        <v>18</v>
      </c>
    </row>
    <row r="197" spans="1:15" s="2" customFormat="1" ht="33.75" customHeight="1" x14ac:dyDescent="0.25">
      <c r="A197" s="8">
        <f t="shared" si="5"/>
        <v>187</v>
      </c>
      <c r="B197" s="110" t="s">
        <v>15</v>
      </c>
      <c r="C197" s="8" t="s">
        <v>218</v>
      </c>
      <c r="D197" s="8" t="s">
        <v>38</v>
      </c>
      <c r="E197" s="9">
        <v>2441</v>
      </c>
      <c r="F197" s="9">
        <v>0</v>
      </c>
      <c r="G197" s="9">
        <v>35</v>
      </c>
      <c r="H197" s="9">
        <v>2400</v>
      </c>
      <c r="I197" s="9"/>
      <c r="J197" s="9">
        <v>0</v>
      </c>
      <c r="K197" s="9">
        <v>250</v>
      </c>
      <c r="L197" s="168">
        <v>0</v>
      </c>
      <c r="M197" s="10">
        <f t="shared" si="6"/>
        <v>5126</v>
      </c>
      <c r="N197" s="8" t="s">
        <v>18</v>
      </c>
      <c r="O197" s="8" t="s">
        <v>18</v>
      </c>
    </row>
    <row r="198" spans="1:15" s="2" customFormat="1" ht="33.75" customHeight="1" x14ac:dyDescent="0.25">
      <c r="A198" s="8">
        <f t="shared" si="5"/>
        <v>188</v>
      </c>
      <c r="B198" s="110" t="s">
        <v>15</v>
      </c>
      <c r="C198" s="8" t="s">
        <v>219</v>
      </c>
      <c r="D198" s="8" t="s">
        <v>49</v>
      </c>
      <c r="E198" s="9">
        <v>3757</v>
      </c>
      <c r="F198" s="9">
        <v>0</v>
      </c>
      <c r="G198" s="9">
        <v>35</v>
      </c>
      <c r="H198" s="9">
        <v>3000</v>
      </c>
      <c r="I198" s="9"/>
      <c r="J198" s="9">
        <v>375</v>
      </c>
      <c r="K198" s="9">
        <v>250</v>
      </c>
      <c r="L198" s="168">
        <v>0</v>
      </c>
      <c r="M198" s="10">
        <f t="shared" si="6"/>
        <v>7417</v>
      </c>
      <c r="N198" s="8" t="s">
        <v>18</v>
      </c>
      <c r="O198" s="8" t="s">
        <v>18</v>
      </c>
    </row>
    <row r="199" spans="1:15" s="2" customFormat="1" ht="33.75" customHeight="1" x14ac:dyDescent="0.25">
      <c r="A199" s="8">
        <f t="shared" si="5"/>
        <v>189</v>
      </c>
      <c r="B199" s="110" t="s">
        <v>15</v>
      </c>
      <c r="C199" s="8" t="s">
        <v>220</v>
      </c>
      <c r="D199" s="8" t="s">
        <v>27</v>
      </c>
      <c r="E199" s="9">
        <v>1460</v>
      </c>
      <c r="F199" s="9">
        <v>0</v>
      </c>
      <c r="G199" s="9">
        <v>35</v>
      </c>
      <c r="H199" s="9">
        <v>2000</v>
      </c>
      <c r="I199" s="9">
        <v>382.6</v>
      </c>
      <c r="J199" s="9">
        <v>0</v>
      </c>
      <c r="K199" s="9">
        <v>250</v>
      </c>
      <c r="L199" s="168">
        <v>0</v>
      </c>
      <c r="M199" s="10">
        <f t="shared" si="6"/>
        <v>4127.6000000000004</v>
      </c>
      <c r="N199" s="8" t="s">
        <v>18</v>
      </c>
      <c r="O199" s="8" t="s">
        <v>18</v>
      </c>
    </row>
    <row r="200" spans="1:15" s="2" customFormat="1" ht="33.75" customHeight="1" x14ac:dyDescent="0.25">
      <c r="A200" s="8">
        <f t="shared" si="5"/>
        <v>190</v>
      </c>
      <c r="B200" s="110" t="s">
        <v>15</v>
      </c>
      <c r="C200" s="8" t="s">
        <v>221</v>
      </c>
      <c r="D200" s="8" t="s">
        <v>63</v>
      </c>
      <c r="E200" s="9">
        <v>1168</v>
      </c>
      <c r="F200" s="9">
        <v>0</v>
      </c>
      <c r="G200" s="9">
        <v>50</v>
      </c>
      <c r="H200" s="9">
        <v>1400</v>
      </c>
      <c r="I200" s="9">
        <v>982.6</v>
      </c>
      <c r="J200" s="9">
        <v>0</v>
      </c>
      <c r="K200" s="9">
        <v>250</v>
      </c>
      <c r="L200" s="168">
        <v>0</v>
      </c>
      <c r="M200" s="10">
        <f t="shared" si="6"/>
        <v>3850.6</v>
      </c>
      <c r="N200" s="8" t="s">
        <v>18</v>
      </c>
      <c r="O200" s="8" t="s">
        <v>18</v>
      </c>
    </row>
    <row r="201" spans="1:15" s="2" customFormat="1" ht="33.75" customHeight="1" x14ac:dyDescent="0.25">
      <c r="A201" s="8">
        <f t="shared" si="5"/>
        <v>191</v>
      </c>
      <c r="B201" s="110" t="s">
        <v>15</v>
      </c>
      <c r="C201" s="8" t="s">
        <v>222</v>
      </c>
      <c r="D201" s="8" t="s">
        <v>63</v>
      </c>
      <c r="E201" s="9">
        <v>1168</v>
      </c>
      <c r="F201" s="9">
        <v>0</v>
      </c>
      <c r="G201" s="9">
        <v>35</v>
      </c>
      <c r="H201" s="9">
        <v>1400</v>
      </c>
      <c r="I201" s="9">
        <v>982.6</v>
      </c>
      <c r="J201" s="9">
        <v>0</v>
      </c>
      <c r="K201" s="9">
        <v>250</v>
      </c>
      <c r="L201" s="168">
        <v>0</v>
      </c>
      <c r="M201" s="10">
        <f t="shared" si="6"/>
        <v>3835.6</v>
      </c>
      <c r="N201" s="8" t="s">
        <v>18</v>
      </c>
      <c r="O201" s="8" t="s">
        <v>18</v>
      </c>
    </row>
    <row r="202" spans="1:15" s="2" customFormat="1" ht="33.75" customHeight="1" x14ac:dyDescent="0.25">
      <c r="A202" s="8">
        <f t="shared" si="5"/>
        <v>192</v>
      </c>
      <c r="B202" s="110" t="s">
        <v>15</v>
      </c>
      <c r="C202" s="8" t="s">
        <v>223</v>
      </c>
      <c r="D202" s="8" t="s">
        <v>63</v>
      </c>
      <c r="E202" s="9">
        <v>1168</v>
      </c>
      <c r="F202" s="9">
        <v>0</v>
      </c>
      <c r="G202" s="9">
        <v>35</v>
      </c>
      <c r="H202" s="9">
        <v>1400</v>
      </c>
      <c r="I202" s="9">
        <v>982.6</v>
      </c>
      <c r="J202" s="9">
        <v>0</v>
      </c>
      <c r="K202" s="9">
        <v>250</v>
      </c>
      <c r="L202" s="168">
        <v>0</v>
      </c>
      <c r="M202" s="10">
        <f t="shared" si="6"/>
        <v>3835.6</v>
      </c>
      <c r="N202" s="8" t="s">
        <v>18</v>
      </c>
      <c r="O202" s="8" t="s">
        <v>18</v>
      </c>
    </row>
    <row r="203" spans="1:15" s="2" customFormat="1" ht="33.75" customHeight="1" x14ac:dyDescent="0.25">
      <c r="A203" s="8">
        <f t="shared" si="5"/>
        <v>193</v>
      </c>
      <c r="B203" s="110" t="s">
        <v>15</v>
      </c>
      <c r="C203" s="8" t="s">
        <v>224</v>
      </c>
      <c r="D203" s="8" t="s">
        <v>63</v>
      </c>
      <c r="E203" s="9">
        <v>1168</v>
      </c>
      <c r="F203" s="9">
        <v>0</v>
      </c>
      <c r="G203" s="9">
        <v>50</v>
      </c>
      <c r="H203" s="9">
        <v>1400</v>
      </c>
      <c r="I203" s="9">
        <v>982.6</v>
      </c>
      <c r="J203" s="9">
        <v>0</v>
      </c>
      <c r="K203" s="9">
        <v>250</v>
      </c>
      <c r="L203" s="168">
        <v>0</v>
      </c>
      <c r="M203" s="10">
        <f t="shared" si="6"/>
        <v>3850.6</v>
      </c>
      <c r="N203" s="8" t="s">
        <v>18</v>
      </c>
      <c r="O203" s="8" t="s">
        <v>18</v>
      </c>
    </row>
    <row r="204" spans="1:15" s="2" customFormat="1" ht="33.75" customHeight="1" x14ac:dyDescent="0.25">
      <c r="A204" s="8">
        <f t="shared" si="5"/>
        <v>194</v>
      </c>
      <c r="B204" s="110" t="s">
        <v>15</v>
      </c>
      <c r="C204" s="8" t="s">
        <v>225</v>
      </c>
      <c r="D204" s="8" t="s">
        <v>63</v>
      </c>
      <c r="E204" s="9">
        <v>1168</v>
      </c>
      <c r="F204" s="9">
        <v>0</v>
      </c>
      <c r="G204" s="9">
        <v>35</v>
      </c>
      <c r="H204" s="9">
        <v>1400</v>
      </c>
      <c r="I204" s="9">
        <v>982.6</v>
      </c>
      <c r="J204" s="9">
        <v>0</v>
      </c>
      <c r="K204" s="9">
        <v>250</v>
      </c>
      <c r="L204" s="168">
        <v>0</v>
      </c>
      <c r="M204" s="10">
        <f t="shared" si="6"/>
        <v>3835.6</v>
      </c>
      <c r="N204" s="8" t="s">
        <v>18</v>
      </c>
      <c r="O204" s="8" t="s">
        <v>18</v>
      </c>
    </row>
    <row r="205" spans="1:15" s="2" customFormat="1" ht="33.75" customHeight="1" x14ac:dyDescent="0.25">
      <c r="A205" s="8">
        <f t="shared" ref="A205:A268" si="7">A204+1</f>
        <v>195</v>
      </c>
      <c r="B205" s="110" t="s">
        <v>15</v>
      </c>
      <c r="C205" s="8" t="s">
        <v>226</v>
      </c>
      <c r="D205" s="8" t="s">
        <v>63</v>
      </c>
      <c r="E205" s="9">
        <v>1168</v>
      </c>
      <c r="F205" s="9">
        <v>0</v>
      </c>
      <c r="G205" s="9">
        <v>50</v>
      </c>
      <c r="H205" s="9">
        <v>1400</v>
      </c>
      <c r="I205" s="9">
        <v>982.6</v>
      </c>
      <c r="J205" s="9">
        <v>0</v>
      </c>
      <c r="K205" s="9">
        <v>250</v>
      </c>
      <c r="L205" s="168">
        <v>0</v>
      </c>
      <c r="M205" s="10">
        <f t="shared" si="6"/>
        <v>3850.6</v>
      </c>
      <c r="N205" s="8" t="s">
        <v>18</v>
      </c>
      <c r="O205" s="8" t="s">
        <v>18</v>
      </c>
    </row>
    <row r="206" spans="1:15" s="2" customFormat="1" ht="33.75" customHeight="1" x14ac:dyDescent="0.25">
      <c r="A206" s="8">
        <f t="shared" si="7"/>
        <v>196</v>
      </c>
      <c r="B206" s="110" t="s">
        <v>15</v>
      </c>
      <c r="C206" s="8" t="s">
        <v>227</v>
      </c>
      <c r="D206" s="8" t="s">
        <v>63</v>
      </c>
      <c r="E206" s="9">
        <v>1168</v>
      </c>
      <c r="F206" s="9">
        <v>0</v>
      </c>
      <c r="G206" s="9">
        <v>35</v>
      </c>
      <c r="H206" s="9">
        <v>1400</v>
      </c>
      <c r="I206" s="9">
        <v>982.6</v>
      </c>
      <c r="J206" s="9">
        <v>0</v>
      </c>
      <c r="K206" s="9">
        <v>250</v>
      </c>
      <c r="L206" s="168">
        <v>0</v>
      </c>
      <c r="M206" s="10">
        <f t="shared" si="6"/>
        <v>3835.6</v>
      </c>
      <c r="N206" s="8" t="s">
        <v>18</v>
      </c>
      <c r="O206" s="8" t="s">
        <v>18</v>
      </c>
    </row>
    <row r="207" spans="1:15" s="2" customFormat="1" ht="33.75" customHeight="1" x14ac:dyDescent="0.25">
      <c r="A207" s="8">
        <f t="shared" si="7"/>
        <v>197</v>
      </c>
      <c r="B207" s="110" t="s">
        <v>15</v>
      </c>
      <c r="C207" s="8" t="s">
        <v>228</v>
      </c>
      <c r="D207" s="8" t="s">
        <v>63</v>
      </c>
      <c r="E207" s="9">
        <v>1168</v>
      </c>
      <c r="F207" s="9">
        <v>0</v>
      </c>
      <c r="G207" s="9">
        <v>50</v>
      </c>
      <c r="H207" s="9">
        <v>1400</v>
      </c>
      <c r="I207" s="9">
        <v>982.6</v>
      </c>
      <c r="J207" s="9">
        <v>0</v>
      </c>
      <c r="K207" s="9">
        <v>250</v>
      </c>
      <c r="L207" s="168">
        <v>0</v>
      </c>
      <c r="M207" s="10">
        <f t="shared" si="6"/>
        <v>3850.6</v>
      </c>
      <c r="N207" s="8" t="s">
        <v>18</v>
      </c>
      <c r="O207" s="8" t="s">
        <v>18</v>
      </c>
    </row>
    <row r="208" spans="1:15" s="2" customFormat="1" ht="33.75" customHeight="1" x14ac:dyDescent="0.25">
      <c r="A208" s="8">
        <f t="shared" si="7"/>
        <v>198</v>
      </c>
      <c r="B208" s="110" t="s">
        <v>15</v>
      </c>
      <c r="C208" s="8" t="s">
        <v>229</v>
      </c>
      <c r="D208" s="8" t="s">
        <v>63</v>
      </c>
      <c r="E208" s="9">
        <v>1168</v>
      </c>
      <c r="F208" s="9">
        <v>0</v>
      </c>
      <c r="G208" s="9">
        <v>35</v>
      </c>
      <c r="H208" s="9">
        <v>1400</v>
      </c>
      <c r="I208" s="9">
        <v>982.6</v>
      </c>
      <c r="J208" s="9">
        <v>0</v>
      </c>
      <c r="K208" s="9">
        <v>250</v>
      </c>
      <c r="L208" s="168">
        <v>0</v>
      </c>
      <c r="M208" s="10">
        <f t="shared" si="6"/>
        <v>3835.6</v>
      </c>
      <c r="N208" s="8" t="s">
        <v>18</v>
      </c>
      <c r="O208" s="8" t="s">
        <v>18</v>
      </c>
    </row>
    <row r="209" spans="1:15" s="2" customFormat="1" ht="33.75" customHeight="1" x14ac:dyDescent="0.25">
      <c r="A209" s="8">
        <f t="shared" si="7"/>
        <v>199</v>
      </c>
      <c r="B209" s="110" t="s">
        <v>15</v>
      </c>
      <c r="C209" s="8" t="s">
        <v>230</v>
      </c>
      <c r="D209" s="8" t="s">
        <v>63</v>
      </c>
      <c r="E209" s="9">
        <v>1168</v>
      </c>
      <c r="F209" s="9">
        <v>0</v>
      </c>
      <c r="G209" s="9">
        <v>35</v>
      </c>
      <c r="H209" s="9">
        <v>1400</v>
      </c>
      <c r="I209" s="9">
        <v>982.6</v>
      </c>
      <c r="J209" s="9">
        <v>0</v>
      </c>
      <c r="K209" s="9">
        <v>250</v>
      </c>
      <c r="L209" s="168">
        <v>0</v>
      </c>
      <c r="M209" s="10">
        <f t="shared" si="6"/>
        <v>3835.6</v>
      </c>
      <c r="N209" s="8" t="s">
        <v>18</v>
      </c>
      <c r="O209" s="8" t="s">
        <v>18</v>
      </c>
    </row>
    <row r="210" spans="1:15" s="2" customFormat="1" ht="33.75" customHeight="1" x14ac:dyDescent="0.25">
      <c r="A210" s="8">
        <f t="shared" si="7"/>
        <v>200</v>
      </c>
      <c r="B210" s="110" t="s">
        <v>15</v>
      </c>
      <c r="C210" s="8" t="s">
        <v>231</v>
      </c>
      <c r="D210" s="8" t="s">
        <v>63</v>
      </c>
      <c r="E210" s="9">
        <v>1168</v>
      </c>
      <c r="F210" s="9">
        <v>0</v>
      </c>
      <c r="G210" s="9">
        <v>35</v>
      </c>
      <c r="H210" s="9">
        <v>1400</v>
      </c>
      <c r="I210" s="9">
        <v>982.6</v>
      </c>
      <c r="J210" s="9">
        <v>0</v>
      </c>
      <c r="K210" s="9">
        <v>250</v>
      </c>
      <c r="L210" s="168">
        <v>0</v>
      </c>
      <c r="M210" s="10">
        <f t="shared" si="6"/>
        <v>3835.6</v>
      </c>
      <c r="N210" s="8" t="s">
        <v>18</v>
      </c>
      <c r="O210" s="8" t="s">
        <v>18</v>
      </c>
    </row>
    <row r="211" spans="1:15" s="2" customFormat="1" ht="33.75" customHeight="1" x14ac:dyDescent="0.25">
      <c r="A211" s="8">
        <f t="shared" si="7"/>
        <v>201</v>
      </c>
      <c r="B211" s="110" t="s">
        <v>15</v>
      </c>
      <c r="C211" s="8" t="s">
        <v>232</v>
      </c>
      <c r="D211" s="8" t="s">
        <v>63</v>
      </c>
      <c r="E211" s="9">
        <v>1168</v>
      </c>
      <c r="F211" s="9">
        <v>0</v>
      </c>
      <c r="G211" s="9">
        <v>0</v>
      </c>
      <c r="H211" s="9">
        <v>1400</v>
      </c>
      <c r="I211" s="9">
        <v>982.6</v>
      </c>
      <c r="J211" s="9">
        <v>0</v>
      </c>
      <c r="K211" s="9">
        <v>250</v>
      </c>
      <c r="L211" s="168">
        <v>0</v>
      </c>
      <c r="M211" s="10">
        <f t="shared" si="6"/>
        <v>3800.6</v>
      </c>
      <c r="N211" s="8" t="s">
        <v>18</v>
      </c>
      <c r="O211" s="8" t="s">
        <v>18</v>
      </c>
    </row>
    <row r="212" spans="1:15" s="2" customFormat="1" ht="33.75" customHeight="1" x14ac:dyDescent="0.25">
      <c r="A212" s="8">
        <f t="shared" si="7"/>
        <v>202</v>
      </c>
      <c r="B212" s="110" t="s">
        <v>15</v>
      </c>
      <c r="C212" s="8" t="s">
        <v>233</v>
      </c>
      <c r="D212" s="8" t="s">
        <v>63</v>
      </c>
      <c r="E212" s="9">
        <v>1168</v>
      </c>
      <c r="F212" s="9">
        <v>0</v>
      </c>
      <c r="G212" s="9">
        <v>50</v>
      </c>
      <c r="H212" s="9">
        <v>1400</v>
      </c>
      <c r="I212" s="9">
        <v>982.6</v>
      </c>
      <c r="J212" s="9">
        <v>0</v>
      </c>
      <c r="K212" s="9">
        <v>250</v>
      </c>
      <c r="L212" s="168">
        <v>0</v>
      </c>
      <c r="M212" s="10">
        <f t="shared" si="6"/>
        <v>3850.6</v>
      </c>
      <c r="N212" s="8" t="s">
        <v>18</v>
      </c>
      <c r="O212" s="8" t="s">
        <v>18</v>
      </c>
    </row>
    <row r="213" spans="1:15" s="2" customFormat="1" ht="33.75" customHeight="1" x14ac:dyDescent="0.25">
      <c r="A213" s="8">
        <f t="shared" si="7"/>
        <v>203</v>
      </c>
      <c r="B213" s="110" t="s">
        <v>15</v>
      </c>
      <c r="C213" s="8" t="s">
        <v>234</v>
      </c>
      <c r="D213" s="8" t="s">
        <v>63</v>
      </c>
      <c r="E213" s="9">
        <v>1168</v>
      </c>
      <c r="F213" s="9">
        <v>0</v>
      </c>
      <c r="G213" s="9">
        <v>35</v>
      </c>
      <c r="H213" s="9">
        <v>1400</v>
      </c>
      <c r="I213" s="9">
        <v>982.6</v>
      </c>
      <c r="J213" s="9">
        <v>0</v>
      </c>
      <c r="K213" s="9">
        <v>250</v>
      </c>
      <c r="L213" s="168">
        <v>0</v>
      </c>
      <c r="M213" s="10">
        <f t="shared" si="6"/>
        <v>3835.6</v>
      </c>
      <c r="N213" s="8" t="s">
        <v>18</v>
      </c>
      <c r="O213" s="8" t="s">
        <v>18</v>
      </c>
    </row>
    <row r="214" spans="1:15" s="2" customFormat="1" ht="33.75" customHeight="1" x14ac:dyDescent="0.25">
      <c r="A214" s="8">
        <f t="shared" si="7"/>
        <v>204</v>
      </c>
      <c r="B214" s="110" t="s">
        <v>15</v>
      </c>
      <c r="C214" s="8" t="s">
        <v>235</v>
      </c>
      <c r="D214" s="8" t="s">
        <v>63</v>
      </c>
      <c r="E214" s="9">
        <v>1168</v>
      </c>
      <c r="F214" s="9">
        <v>0</v>
      </c>
      <c r="G214" s="9">
        <v>35</v>
      </c>
      <c r="H214" s="9">
        <v>1400</v>
      </c>
      <c r="I214" s="9">
        <v>982.6</v>
      </c>
      <c r="J214" s="9">
        <v>0</v>
      </c>
      <c r="K214" s="9">
        <v>250</v>
      </c>
      <c r="L214" s="168">
        <v>0</v>
      </c>
      <c r="M214" s="10">
        <f t="shared" si="6"/>
        <v>3835.6</v>
      </c>
      <c r="N214" s="8" t="s">
        <v>18</v>
      </c>
      <c r="O214" s="8" t="s">
        <v>18</v>
      </c>
    </row>
    <row r="215" spans="1:15" s="2" customFormat="1" ht="33.75" customHeight="1" x14ac:dyDescent="0.25">
      <c r="A215" s="8">
        <f t="shared" si="7"/>
        <v>205</v>
      </c>
      <c r="B215" s="110" t="s">
        <v>15</v>
      </c>
      <c r="C215" s="8" t="s">
        <v>236</v>
      </c>
      <c r="D215" s="8" t="s">
        <v>63</v>
      </c>
      <c r="E215" s="9">
        <v>1168</v>
      </c>
      <c r="F215" s="9">
        <v>0</v>
      </c>
      <c r="G215" s="9">
        <v>75</v>
      </c>
      <c r="H215" s="9">
        <v>1400</v>
      </c>
      <c r="I215" s="9">
        <v>982.6</v>
      </c>
      <c r="J215" s="9">
        <v>0</v>
      </c>
      <c r="K215" s="9">
        <v>250</v>
      </c>
      <c r="L215" s="168">
        <v>0</v>
      </c>
      <c r="M215" s="10">
        <f t="shared" si="6"/>
        <v>3875.6</v>
      </c>
      <c r="N215" s="8" t="s">
        <v>18</v>
      </c>
      <c r="O215" s="8" t="s">
        <v>18</v>
      </c>
    </row>
    <row r="216" spans="1:15" s="2" customFormat="1" ht="33.75" customHeight="1" x14ac:dyDescent="0.25">
      <c r="A216" s="8">
        <f t="shared" si="7"/>
        <v>206</v>
      </c>
      <c r="B216" s="110" t="s">
        <v>15</v>
      </c>
      <c r="C216" s="8" t="s">
        <v>237</v>
      </c>
      <c r="D216" s="8" t="s">
        <v>63</v>
      </c>
      <c r="E216" s="9">
        <v>1168</v>
      </c>
      <c r="F216" s="9">
        <v>0</v>
      </c>
      <c r="G216" s="9">
        <v>50</v>
      </c>
      <c r="H216" s="9">
        <v>1400</v>
      </c>
      <c r="I216" s="9">
        <v>982.6</v>
      </c>
      <c r="J216" s="9">
        <v>0</v>
      </c>
      <c r="K216" s="9">
        <v>250</v>
      </c>
      <c r="L216" s="168">
        <v>0</v>
      </c>
      <c r="M216" s="10">
        <f t="shared" si="6"/>
        <v>3850.6</v>
      </c>
      <c r="N216" s="8" t="s">
        <v>18</v>
      </c>
      <c r="O216" s="8" t="s">
        <v>18</v>
      </c>
    </row>
    <row r="217" spans="1:15" s="2" customFormat="1" ht="33.75" customHeight="1" x14ac:dyDescent="0.25">
      <c r="A217" s="8">
        <f t="shared" si="7"/>
        <v>207</v>
      </c>
      <c r="B217" s="110" t="s">
        <v>15</v>
      </c>
      <c r="C217" s="8" t="s">
        <v>238</v>
      </c>
      <c r="D217" s="8" t="s">
        <v>63</v>
      </c>
      <c r="E217" s="9">
        <v>1168</v>
      </c>
      <c r="F217" s="9">
        <v>0</v>
      </c>
      <c r="G217" s="9">
        <v>75</v>
      </c>
      <c r="H217" s="9">
        <v>1400</v>
      </c>
      <c r="I217" s="9">
        <v>982.6</v>
      </c>
      <c r="J217" s="9">
        <v>0</v>
      </c>
      <c r="K217" s="9">
        <v>250</v>
      </c>
      <c r="L217" s="168">
        <v>0</v>
      </c>
      <c r="M217" s="10">
        <f t="shared" si="6"/>
        <v>3875.6</v>
      </c>
      <c r="N217" s="8" t="s">
        <v>18</v>
      </c>
      <c r="O217" s="8" t="s">
        <v>18</v>
      </c>
    </row>
    <row r="218" spans="1:15" s="2" customFormat="1" ht="33.75" customHeight="1" x14ac:dyDescent="0.25">
      <c r="A218" s="8">
        <f t="shared" si="7"/>
        <v>208</v>
      </c>
      <c r="B218" s="110" t="s">
        <v>15</v>
      </c>
      <c r="C218" s="55" t="s">
        <v>239</v>
      </c>
      <c r="D218" s="8" t="s">
        <v>63</v>
      </c>
      <c r="E218" s="9">
        <v>1168</v>
      </c>
      <c r="F218" s="9">
        <v>0</v>
      </c>
      <c r="G218" s="9">
        <v>75</v>
      </c>
      <c r="H218" s="9">
        <v>1400</v>
      </c>
      <c r="I218" s="9">
        <v>982.6</v>
      </c>
      <c r="J218" s="9">
        <v>0</v>
      </c>
      <c r="K218" s="9">
        <v>250</v>
      </c>
      <c r="L218" s="168">
        <v>0</v>
      </c>
      <c r="M218" s="10">
        <f t="shared" si="6"/>
        <v>3875.6</v>
      </c>
      <c r="N218" s="8" t="s">
        <v>18</v>
      </c>
      <c r="O218" s="8" t="s">
        <v>18</v>
      </c>
    </row>
    <row r="219" spans="1:15" s="2" customFormat="1" ht="33.75" customHeight="1" x14ac:dyDescent="0.25">
      <c r="A219" s="8">
        <f t="shared" si="7"/>
        <v>209</v>
      </c>
      <c r="B219" s="110" t="s">
        <v>15</v>
      </c>
      <c r="C219" s="55" t="s">
        <v>240</v>
      </c>
      <c r="D219" s="8" t="s">
        <v>63</v>
      </c>
      <c r="E219" s="9">
        <v>1168</v>
      </c>
      <c r="F219" s="9">
        <v>0</v>
      </c>
      <c r="G219" s="9">
        <v>35</v>
      </c>
      <c r="H219" s="9">
        <v>1400</v>
      </c>
      <c r="I219" s="9">
        <v>982.6</v>
      </c>
      <c r="J219" s="9">
        <v>0</v>
      </c>
      <c r="K219" s="9">
        <v>250</v>
      </c>
      <c r="L219" s="168">
        <v>0</v>
      </c>
      <c r="M219" s="10">
        <f t="shared" si="6"/>
        <v>3835.6</v>
      </c>
      <c r="N219" s="8" t="s">
        <v>18</v>
      </c>
      <c r="O219" s="8" t="s">
        <v>18</v>
      </c>
    </row>
    <row r="220" spans="1:15" s="2" customFormat="1" ht="33.75" customHeight="1" x14ac:dyDescent="0.25">
      <c r="A220" s="8">
        <f t="shared" si="7"/>
        <v>210</v>
      </c>
      <c r="B220" s="110" t="s">
        <v>15</v>
      </c>
      <c r="C220" s="8" t="s">
        <v>241</v>
      </c>
      <c r="D220" s="8" t="s">
        <v>63</v>
      </c>
      <c r="E220" s="9">
        <v>1168</v>
      </c>
      <c r="F220" s="9">
        <v>0</v>
      </c>
      <c r="G220" s="9">
        <v>75</v>
      </c>
      <c r="H220" s="9">
        <v>1400</v>
      </c>
      <c r="I220" s="9">
        <v>982.6</v>
      </c>
      <c r="J220" s="9">
        <v>0</v>
      </c>
      <c r="K220" s="9">
        <v>250</v>
      </c>
      <c r="L220" s="168">
        <v>0</v>
      </c>
      <c r="M220" s="10">
        <f t="shared" si="6"/>
        <v>3875.6</v>
      </c>
      <c r="N220" s="8" t="s">
        <v>18</v>
      </c>
      <c r="O220" s="8" t="s">
        <v>18</v>
      </c>
    </row>
    <row r="221" spans="1:15" s="2" customFormat="1" ht="33.75" customHeight="1" x14ac:dyDescent="0.25">
      <c r="A221" s="8">
        <f t="shared" si="7"/>
        <v>211</v>
      </c>
      <c r="B221" s="110" t="s">
        <v>15</v>
      </c>
      <c r="C221" s="55" t="s">
        <v>242</v>
      </c>
      <c r="D221" s="8" t="s">
        <v>63</v>
      </c>
      <c r="E221" s="9">
        <v>1168</v>
      </c>
      <c r="F221" s="9">
        <v>0</v>
      </c>
      <c r="G221" s="9">
        <v>75</v>
      </c>
      <c r="H221" s="9">
        <v>1400</v>
      </c>
      <c r="I221" s="9">
        <v>982.6</v>
      </c>
      <c r="J221" s="9">
        <v>0</v>
      </c>
      <c r="K221" s="9">
        <v>250</v>
      </c>
      <c r="L221" s="168">
        <v>0</v>
      </c>
      <c r="M221" s="10">
        <f t="shared" si="6"/>
        <v>3875.6</v>
      </c>
      <c r="N221" s="8" t="s">
        <v>18</v>
      </c>
      <c r="O221" s="8" t="s">
        <v>18</v>
      </c>
    </row>
    <row r="222" spans="1:15" s="2" customFormat="1" ht="33.75" customHeight="1" x14ac:dyDescent="0.25">
      <c r="A222" s="8">
        <f t="shared" si="7"/>
        <v>212</v>
      </c>
      <c r="B222" s="110" t="s">
        <v>15</v>
      </c>
      <c r="C222" s="8" t="s">
        <v>243</v>
      </c>
      <c r="D222" s="8" t="s">
        <v>63</v>
      </c>
      <c r="E222" s="9">
        <v>1168</v>
      </c>
      <c r="F222" s="9">
        <v>0</v>
      </c>
      <c r="G222" s="9">
        <v>50</v>
      </c>
      <c r="H222" s="9">
        <v>1400</v>
      </c>
      <c r="I222" s="9">
        <v>982.6</v>
      </c>
      <c r="J222" s="9">
        <v>0</v>
      </c>
      <c r="K222" s="9">
        <v>250</v>
      </c>
      <c r="L222" s="168">
        <v>0</v>
      </c>
      <c r="M222" s="10">
        <f t="shared" si="6"/>
        <v>3850.6</v>
      </c>
      <c r="N222" s="8" t="s">
        <v>18</v>
      </c>
      <c r="O222" s="8" t="s">
        <v>18</v>
      </c>
    </row>
    <row r="223" spans="1:15" s="2" customFormat="1" ht="33.75" customHeight="1" x14ac:dyDescent="0.25">
      <c r="A223" s="8">
        <f t="shared" si="7"/>
        <v>213</v>
      </c>
      <c r="B223" s="110" t="s">
        <v>15</v>
      </c>
      <c r="C223" s="8" t="s">
        <v>244</v>
      </c>
      <c r="D223" s="8" t="s">
        <v>63</v>
      </c>
      <c r="E223" s="9">
        <v>1168</v>
      </c>
      <c r="F223" s="9">
        <v>0</v>
      </c>
      <c r="G223" s="9">
        <v>50</v>
      </c>
      <c r="H223" s="9">
        <v>1400</v>
      </c>
      <c r="I223" s="9">
        <v>982.6</v>
      </c>
      <c r="J223" s="9">
        <v>0</v>
      </c>
      <c r="K223" s="9">
        <v>250</v>
      </c>
      <c r="L223" s="168">
        <v>0</v>
      </c>
      <c r="M223" s="10">
        <f t="shared" si="6"/>
        <v>3850.6</v>
      </c>
      <c r="N223" s="8" t="s">
        <v>18</v>
      </c>
      <c r="O223" s="8" t="s">
        <v>18</v>
      </c>
    </row>
    <row r="224" spans="1:15" s="2" customFormat="1" ht="33.75" customHeight="1" x14ac:dyDescent="0.25">
      <c r="A224" s="8">
        <f t="shared" si="7"/>
        <v>214</v>
      </c>
      <c r="B224" s="110" t="s">
        <v>15</v>
      </c>
      <c r="C224" s="8" t="s">
        <v>245</v>
      </c>
      <c r="D224" s="8" t="s">
        <v>63</v>
      </c>
      <c r="E224" s="9">
        <v>1168</v>
      </c>
      <c r="F224" s="9">
        <v>0</v>
      </c>
      <c r="G224" s="9">
        <v>50</v>
      </c>
      <c r="H224" s="9">
        <v>1400</v>
      </c>
      <c r="I224" s="9">
        <v>982.6</v>
      </c>
      <c r="J224" s="9">
        <v>0</v>
      </c>
      <c r="K224" s="9">
        <v>250</v>
      </c>
      <c r="L224" s="168">
        <v>0</v>
      </c>
      <c r="M224" s="10">
        <f t="shared" si="6"/>
        <v>3850.6</v>
      </c>
      <c r="N224" s="8" t="s">
        <v>18</v>
      </c>
      <c r="O224" s="8" t="s">
        <v>18</v>
      </c>
    </row>
    <row r="225" spans="1:15" s="2" customFormat="1" ht="33.75" customHeight="1" x14ac:dyDescent="0.25">
      <c r="A225" s="8">
        <f t="shared" si="7"/>
        <v>215</v>
      </c>
      <c r="B225" s="110" t="s">
        <v>15</v>
      </c>
      <c r="C225" s="8" t="s">
        <v>246</v>
      </c>
      <c r="D225" s="8" t="s">
        <v>63</v>
      </c>
      <c r="E225" s="9">
        <v>1168</v>
      </c>
      <c r="F225" s="9">
        <v>0</v>
      </c>
      <c r="G225" s="9">
        <v>50</v>
      </c>
      <c r="H225" s="9">
        <v>1400</v>
      </c>
      <c r="I225" s="9">
        <v>982.6</v>
      </c>
      <c r="J225" s="9">
        <v>0</v>
      </c>
      <c r="K225" s="9">
        <v>250</v>
      </c>
      <c r="L225" s="168">
        <v>0</v>
      </c>
      <c r="M225" s="10">
        <f t="shared" si="6"/>
        <v>3850.6</v>
      </c>
      <c r="N225" s="8" t="s">
        <v>18</v>
      </c>
      <c r="O225" s="8" t="s">
        <v>18</v>
      </c>
    </row>
    <row r="226" spans="1:15" s="2" customFormat="1" ht="33.75" customHeight="1" x14ac:dyDescent="0.25">
      <c r="A226" s="8">
        <f t="shared" si="7"/>
        <v>216</v>
      </c>
      <c r="B226" s="110" t="s">
        <v>15</v>
      </c>
      <c r="C226" s="8" t="s">
        <v>247</v>
      </c>
      <c r="D226" s="8" t="s">
        <v>63</v>
      </c>
      <c r="E226" s="9">
        <v>1168</v>
      </c>
      <c r="F226" s="9">
        <v>0</v>
      </c>
      <c r="G226" s="9">
        <v>75</v>
      </c>
      <c r="H226" s="9">
        <v>1400</v>
      </c>
      <c r="I226" s="9">
        <v>982.6</v>
      </c>
      <c r="J226" s="9">
        <v>0</v>
      </c>
      <c r="K226" s="9">
        <v>250</v>
      </c>
      <c r="L226" s="168">
        <v>0</v>
      </c>
      <c r="M226" s="10">
        <f t="shared" si="6"/>
        <v>3875.6</v>
      </c>
      <c r="N226" s="8" t="s">
        <v>18</v>
      </c>
      <c r="O226" s="8" t="s">
        <v>18</v>
      </c>
    </row>
    <row r="227" spans="1:15" s="2" customFormat="1" ht="33.75" customHeight="1" x14ac:dyDescent="0.25">
      <c r="A227" s="8">
        <f t="shared" si="7"/>
        <v>217</v>
      </c>
      <c r="B227" s="110" t="s">
        <v>15</v>
      </c>
      <c r="C227" s="8" t="s">
        <v>248</v>
      </c>
      <c r="D227" s="8" t="s">
        <v>63</v>
      </c>
      <c r="E227" s="9">
        <v>1168</v>
      </c>
      <c r="F227" s="9">
        <v>0</v>
      </c>
      <c r="G227" s="9">
        <v>75</v>
      </c>
      <c r="H227" s="9">
        <v>1400</v>
      </c>
      <c r="I227" s="9">
        <v>982.6</v>
      </c>
      <c r="J227" s="9">
        <v>0</v>
      </c>
      <c r="K227" s="9">
        <v>250</v>
      </c>
      <c r="L227" s="168">
        <v>0</v>
      </c>
      <c r="M227" s="10">
        <f t="shared" si="6"/>
        <v>3875.6</v>
      </c>
      <c r="N227" s="8" t="s">
        <v>18</v>
      </c>
      <c r="O227" s="8" t="s">
        <v>18</v>
      </c>
    </row>
    <row r="228" spans="1:15" s="2" customFormat="1" ht="33.75" customHeight="1" x14ac:dyDescent="0.25">
      <c r="A228" s="8">
        <f t="shared" si="7"/>
        <v>218</v>
      </c>
      <c r="B228" s="110" t="s">
        <v>15</v>
      </c>
      <c r="C228" s="8" t="s">
        <v>249</v>
      </c>
      <c r="D228" s="8" t="s">
        <v>63</v>
      </c>
      <c r="E228" s="9">
        <v>1168</v>
      </c>
      <c r="F228" s="9">
        <v>0</v>
      </c>
      <c r="G228" s="9">
        <v>75</v>
      </c>
      <c r="H228" s="9">
        <v>1400</v>
      </c>
      <c r="I228" s="9">
        <v>982.6</v>
      </c>
      <c r="J228" s="9">
        <v>0</v>
      </c>
      <c r="K228" s="9">
        <v>250</v>
      </c>
      <c r="L228" s="168">
        <v>0</v>
      </c>
      <c r="M228" s="10">
        <f t="shared" si="6"/>
        <v>3875.6</v>
      </c>
      <c r="N228" s="8" t="s">
        <v>18</v>
      </c>
      <c r="O228" s="8" t="s">
        <v>18</v>
      </c>
    </row>
    <row r="229" spans="1:15" s="2" customFormat="1" ht="33.75" customHeight="1" x14ac:dyDescent="0.25">
      <c r="A229" s="8">
        <f t="shared" si="7"/>
        <v>219</v>
      </c>
      <c r="B229" s="110" t="s">
        <v>15</v>
      </c>
      <c r="C229" s="8" t="s">
        <v>250</v>
      </c>
      <c r="D229" s="8" t="s">
        <v>63</v>
      </c>
      <c r="E229" s="9">
        <v>1168</v>
      </c>
      <c r="F229" s="9">
        <v>0</v>
      </c>
      <c r="G229" s="9">
        <v>35</v>
      </c>
      <c r="H229" s="9">
        <v>1400</v>
      </c>
      <c r="I229" s="9">
        <v>982.6</v>
      </c>
      <c r="J229" s="9">
        <v>0</v>
      </c>
      <c r="K229" s="9">
        <v>250</v>
      </c>
      <c r="L229" s="168">
        <v>0</v>
      </c>
      <c r="M229" s="10">
        <f t="shared" si="6"/>
        <v>3835.6</v>
      </c>
      <c r="N229" s="8"/>
      <c r="O229" s="8"/>
    </row>
    <row r="230" spans="1:15" s="2" customFormat="1" ht="33.75" customHeight="1" x14ac:dyDescent="0.25">
      <c r="A230" s="8">
        <f t="shared" si="7"/>
        <v>220</v>
      </c>
      <c r="B230" s="110" t="s">
        <v>15</v>
      </c>
      <c r="C230" s="8" t="s">
        <v>251</v>
      </c>
      <c r="D230" s="8" t="s">
        <v>63</v>
      </c>
      <c r="E230" s="9">
        <v>1168</v>
      </c>
      <c r="F230" s="9">
        <v>0</v>
      </c>
      <c r="G230" s="9">
        <v>50</v>
      </c>
      <c r="H230" s="9">
        <v>1400</v>
      </c>
      <c r="I230" s="9">
        <v>982.6</v>
      </c>
      <c r="J230" s="9">
        <v>0</v>
      </c>
      <c r="K230" s="9">
        <v>250</v>
      </c>
      <c r="L230" s="168">
        <v>0</v>
      </c>
      <c r="M230" s="10">
        <f t="shared" si="6"/>
        <v>3850.6</v>
      </c>
      <c r="N230" s="8" t="s">
        <v>18</v>
      </c>
      <c r="O230" s="8" t="s">
        <v>18</v>
      </c>
    </row>
    <row r="231" spans="1:15" s="2" customFormat="1" ht="33.75" customHeight="1" x14ac:dyDescent="0.25">
      <c r="A231" s="8">
        <f t="shared" si="7"/>
        <v>221</v>
      </c>
      <c r="B231" s="110" t="s">
        <v>15</v>
      </c>
      <c r="C231" s="8" t="s">
        <v>252</v>
      </c>
      <c r="D231" s="8" t="s">
        <v>63</v>
      </c>
      <c r="E231" s="9">
        <v>1168</v>
      </c>
      <c r="F231" s="9">
        <v>0</v>
      </c>
      <c r="G231" s="9">
        <v>50</v>
      </c>
      <c r="H231" s="9">
        <v>1400</v>
      </c>
      <c r="I231" s="9">
        <v>982.6</v>
      </c>
      <c r="J231" s="9">
        <v>0</v>
      </c>
      <c r="K231" s="9">
        <v>250</v>
      </c>
      <c r="L231" s="168">
        <v>0</v>
      </c>
      <c r="M231" s="10">
        <f t="shared" si="6"/>
        <v>3850.6</v>
      </c>
      <c r="N231" s="8" t="s">
        <v>18</v>
      </c>
      <c r="O231" s="8" t="s">
        <v>18</v>
      </c>
    </row>
    <row r="232" spans="1:15" s="2" customFormat="1" ht="33.75" customHeight="1" x14ac:dyDescent="0.25">
      <c r="A232" s="8">
        <f t="shared" si="7"/>
        <v>222</v>
      </c>
      <c r="B232" s="110" t="s">
        <v>15</v>
      </c>
      <c r="C232" s="8" t="s">
        <v>253</v>
      </c>
      <c r="D232" s="8" t="s">
        <v>63</v>
      </c>
      <c r="E232" s="9">
        <v>1168</v>
      </c>
      <c r="F232" s="9">
        <v>0</v>
      </c>
      <c r="G232" s="9">
        <v>75</v>
      </c>
      <c r="H232" s="9">
        <v>1400</v>
      </c>
      <c r="I232" s="9">
        <v>982.6</v>
      </c>
      <c r="J232" s="9">
        <v>0</v>
      </c>
      <c r="K232" s="9">
        <v>250</v>
      </c>
      <c r="L232" s="168">
        <v>0</v>
      </c>
      <c r="M232" s="10">
        <f t="shared" si="6"/>
        <v>3875.6</v>
      </c>
      <c r="N232" s="8" t="s">
        <v>18</v>
      </c>
      <c r="O232" s="8" t="s">
        <v>18</v>
      </c>
    </row>
    <row r="233" spans="1:15" s="2" customFormat="1" ht="33.75" customHeight="1" x14ac:dyDescent="0.25">
      <c r="A233" s="8">
        <f t="shared" si="7"/>
        <v>223</v>
      </c>
      <c r="B233" s="110" t="s">
        <v>15</v>
      </c>
      <c r="C233" s="8" t="s">
        <v>254</v>
      </c>
      <c r="D233" s="8" t="s">
        <v>63</v>
      </c>
      <c r="E233" s="9">
        <v>1168</v>
      </c>
      <c r="F233" s="9">
        <v>0</v>
      </c>
      <c r="G233" s="9">
        <v>75</v>
      </c>
      <c r="H233" s="9">
        <v>1400</v>
      </c>
      <c r="I233" s="9">
        <v>982.6</v>
      </c>
      <c r="J233" s="9">
        <v>0</v>
      </c>
      <c r="K233" s="9">
        <v>250</v>
      </c>
      <c r="L233" s="168">
        <v>0</v>
      </c>
      <c r="M233" s="10">
        <f t="shared" si="6"/>
        <v>3875.6</v>
      </c>
      <c r="N233" s="8" t="s">
        <v>18</v>
      </c>
      <c r="O233" s="8" t="s">
        <v>18</v>
      </c>
    </row>
    <row r="234" spans="1:15" s="2" customFormat="1" ht="33.75" customHeight="1" x14ac:dyDescent="0.25">
      <c r="A234" s="8">
        <f t="shared" si="7"/>
        <v>224</v>
      </c>
      <c r="B234" s="110" t="s">
        <v>15</v>
      </c>
      <c r="C234" s="8" t="s">
        <v>255</v>
      </c>
      <c r="D234" s="8" t="s">
        <v>63</v>
      </c>
      <c r="E234" s="9">
        <v>1168</v>
      </c>
      <c r="F234" s="9">
        <v>0</v>
      </c>
      <c r="G234" s="9">
        <v>50</v>
      </c>
      <c r="H234" s="9">
        <v>1400</v>
      </c>
      <c r="I234" s="9">
        <v>982.6</v>
      </c>
      <c r="J234" s="9">
        <v>0</v>
      </c>
      <c r="K234" s="9">
        <v>250</v>
      </c>
      <c r="L234" s="168">
        <v>0</v>
      </c>
      <c r="M234" s="10">
        <f t="shared" si="6"/>
        <v>3850.6</v>
      </c>
      <c r="N234" s="8" t="s">
        <v>18</v>
      </c>
      <c r="O234" s="8" t="s">
        <v>18</v>
      </c>
    </row>
    <row r="235" spans="1:15" s="2" customFormat="1" ht="33.75" customHeight="1" x14ac:dyDescent="0.25">
      <c r="A235" s="8">
        <f t="shared" si="7"/>
        <v>225</v>
      </c>
      <c r="B235" s="110" t="s">
        <v>15</v>
      </c>
      <c r="C235" s="8" t="s">
        <v>256</v>
      </c>
      <c r="D235" s="8" t="s">
        <v>63</v>
      </c>
      <c r="E235" s="9">
        <v>1168</v>
      </c>
      <c r="F235" s="9">
        <v>0</v>
      </c>
      <c r="G235" s="9">
        <v>75</v>
      </c>
      <c r="H235" s="9">
        <v>1400</v>
      </c>
      <c r="I235" s="9">
        <v>982.6</v>
      </c>
      <c r="J235" s="9">
        <v>0</v>
      </c>
      <c r="K235" s="9">
        <v>250</v>
      </c>
      <c r="L235" s="168">
        <v>0</v>
      </c>
      <c r="M235" s="10">
        <f t="shared" si="6"/>
        <v>3875.6</v>
      </c>
      <c r="N235" s="8" t="s">
        <v>18</v>
      </c>
      <c r="O235" s="8" t="s">
        <v>18</v>
      </c>
    </row>
    <row r="236" spans="1:15" ht="33.75" customHeight="1" x14ac:dyDescent="0.25">
      <c r="A236" s="8">
        <f t="shared" si="7"/>
        <v>226</v>
      </c>
      <c r="B236" s="110" t="s">
        <v>15</v>
      </c>
      <c r="C236" s="8" t="s">
        <v>257</v>
      </c>
      <c r="D236" s="8" t="s">
        <v>63</v>
      </c>
      <c r="E236" s="9">
        <v>1168</v>
      </c>
      <c r="F236" s="9">
        <v>0</v>
      </c>
      <c r="G236" s="9">
        <v>75</v>
      </c>
      <c r="H236" s="9">
        <v>1400</v>
      </c>
      <c r="I236" s="9">
        <v>982.6</v>
      </c>
      <c r="J236" s="9">
        <v>0</v>
      </c>
      <c r="K236" s="9">
        <v>250</v>
      </c>
      <c r="L236" s="168">
        <v>0</v>
      </c>
      <c r="M236" s="10">
        <f t="shared" si="6"/>
        <v>3875.6</v>
      </c>
      <c r="N236" s="8" t="s">
        <v>18</v>
      </c>
      <c r="O236" s="8" t="s">
        <v>18</v>
      </c>
    </row>
    <row r="237" spans="1:15" ht="33.75" customHeight="1" x14ac:dyDescent="0.25">
      <c r="A237" s="8">
        <f t="shared" si="7"/>
        <v>227</v>
      </c>
      <c r="B237" s="110" t="s">
        <v>15</v>
      </c>
      <c r="C237" s="8" t="s">
        <v>258</v>
      </c>
      <c r="D237" s="8" t="s">
        <v>63</v>
      </c>
      <c r="E237" s="9">
        <v>1168</v>
      </c>
      <c r="F237" s="9">
        <v>0</v>
      </c>
      <c r="G237" s="9">
        <v>75</v>
      </c>
      <c r="H237" s="9">
        <v>1400</v>
      </c>
      <c r="I237" s="9">
        <v>982.6</v>
      </c>
      <c r="J237" s="9">
        <v>0</v>
      </c>
      <c r="K237" s="9">
        <v>250</v>
      </c>
      <c r="L237" s="168">
        <v>0</v>
      </c>
      <c r="M237" s="10">
        <f t="shared" si="6"/>
        <v>3875.6</v>
      </c>
      <c r="N237" s="8" t="s">
        <v>18</v>
      </c>
      <c r="O237" s="8" t="s">
        <v>18</v>
      </c>
    </row>
    <row r="238" spans="1:15" ht="33.75" customHeight="1" x14ac:dyDescent="0.25">
      <c r="A238" s="8">
        <f t="shared" si="7"/>
        <v>228</v>
      </c>
      <c r="B238" s="110" t="s">
        <v>15</v>
      </c>
      <c r="C238" s="8" t="s">
        <v>259</v>
      </c>
      <c r="D238" s="8" t="s">
        <v>63</v>
      </c>
      <c r="E238" s="9">
        <v>1168</v>
      </c>
      <c r="F238" s="9">
        <v>0</v>
      </c>
      <c r="G238" s="9">
        <v>75</v>
      </c>
      <c r="H238" s="9">
        <v>1400</v>
      </c>
      <c r="I238" s="9">
        <v>982.6</v>
      </c>
      <c r="J238" s="9">
        <v>0</v>
      </c>
      <c r="K238" s="9">
        <v>250</v>
      </c>
      <c r="L238" s="168">
        <v>0</v>
      </c>
      <c r="M238" s="10">
        <f t="shared" si="6"/>
        <v>3875.6</v>
      </c>
      <c r="N238" s="8" t="s">
        <v>18</v>
      </c>
      <c r="O238" s="8" t="s">
        <v>18</v>
      </c>
    </row>
    <row r="239" spans="1:15" ht="33.75" customHeight="1" x14ac:dyDescent="0.25">
      <c r="A239" s="8">
        <f t="shared" si="7"/>
        <v>229</v>
      </c>
      <c r="B239" s="110" t="s">
        <v>15</v>
      </c>
      <c r="C239" s="8" t="s">
        <v>260</v>
      </c>
      <c r="D239" s="8" t="s">
        <v>63</v>
      </c>
      <c r="E239" s="9">
        <v>1168</v>
      </c>
      <c r="F239" s="9">
        <v>0</v>
      </c>
      <c r="G239" s="9">
        <v>75</v>
      </c>
      <c r="H239" s="9">
        <v>1400</v>
      </c>
      <c r="I239" s="9">
        <v>982.6</v>
      </c>
      <c r="J239" s="9">
        <v>0</v>
      </c>
      <c r="K239" s="9">
        <v>250</v>
      </c>
      <c r="L239" s="168">
        <v>0</v>
      </c>
      <c r="M239" s="10">
        <f t="shared" si="6"/>
        <v>3875.6</v>
      </c>
      <c r="N239" s="8" t="s">
        <v>18</v>
      </c>
      <c r="O239" s="8" t="s">
        <v>18</v>
      </c>
    </row>
    <row r="240" spans="1:15" ht="33.75" customHeight="1" x14ac:dyDescent="0.25">
      <c r="A240" s="8">
        <f t="shared" si="7"/>
        <v>230</v>
      </c>
      <c r="B240" s="110" t="s">
        <v>15</v>
      </c>
      <c r="C240" s="8" t="s">
        <v>261</v>
      </c>
      <c r="D240" s="8" t="s">
        <v>63</v>
      </c>
      <c r="E240" s="9">
        <v>1168</v>
      </c>
      <c r="F240" s="9">
        <v>0</v>
      </c>
      <c r="G240" s="9">
        <v>75</v>
      </c>
      <c r="H240" s="9">
        <v>1400</v>
      </c>
      <c r="I240" s="9">
        <v>982.6</v>
      </c>
      <c r="J240" s="9">
        <v>0</v>
      </c>
      <c r="K240" s="9">
        <v>250</v>
      </c>
      <c r="L240" s="168">
        <v>0</v>
      </c>
      <c r="M240" s="10">
        <f t="shared" si="6"/>
        <v>3875.6</v>
      </c>
      <c r="N240" s="8" t="s">
        <v>18</v>
      </c>
      <c r="O240" s="8" t="s">
        <v>18</v>
      </c>
    </row>
    <row r="241" spans="1:15" ht="33.75" customHeight="1" x14ac:dyDescent="0.25">
      <c r="A241" s="8">
        <f t="shared" si="7"/>
        <v>231</v>
      </c>
      <c r="B241" s="110" t="s">
        <v>15</v>
      </c>
      <c r="C241" s="8" t="s">
        <v>262</v>
      </c>
      <c r="D241" s="8" t="s">
        <v>63</v>
      </c>
      <c r="E241" s="9">
        <v>1168</v>
      </c>
      <c r="F241" s="9">
        <v>0</v>
      </c>
      <c r="G241" s="9">
        <v>50</v>
      </c>
      <c r="H241" s="9">
        <v>1400</v>
      </c>
      <c r="I241" s="9">
        <v>982.6</v>
      </c>
      <c r="J241" s="9">
        <v>0</v>
      </c>
      <c r="K241" s="9">
        <v>250</v>
      </c>
      <c r="L241" s="168">
        <v>0</v>
      </c>
      <c r="M241" s="10">
        <f t="shared" si="6"/>
        <v>3850.6</v>
      </c>
      <c r="N241" s="8" t="s">
        <v>18</v>
      </c>
      <c r="O241" s="8" t="s">
        <v>18</v>
      </c>
    </row>
    <row r="242" spans="1:15" ht="33.75" customHeight="1" x14ac:dyDescent="0.25">
      <c r="A242" s="8">
        <f t="shared" si="7"/>
        <v>232</v>
      </c>
      <c r="B242" s="110" t="s">
        <v>15</v>
      </c>
      <c r="C242" s="8" t="s">
        <v>263</v>
      </c>
      <c r="D242" s="8" t="s">
        <v>63</v>
      </c>
      <c r="E242" s="9">
        <v>1168</v>
      </c>
      <c r="F242" s="9">
        <v>0</v>
      </c>
      <c r="G242" s="9">
        <v>50</v>
      </c>
      <c r="H242" s="9">
        <v>1400</v>
      </c>
      <c r="I242" s="9">
        <v>982.6</v>
      </c>
      <c r="J242" s="9">
        <v>0</v>
      </c>
      <c r="K242" s="9">
        <v>250</v>
      </c>
      <c r="L242" s="168">
        <v>0</v>
      </c>
      <c r="M242" s="10">
        <f t="shared" si="6"/>
        <v>3850.6</v>
      </c>
      <c r="N242" s="8" t="s">
        <v>18</v>
      </c>
      <c r="O242" s="8" t="s">
        <v>18</v>
      </c>
    </row>
    <row r="243" spans="1:15" ht="33.75" customHeight="1" x14ac:dyDescent="0.25">
      <c r="A243" s="8">
        <f t="shared" si="7"/>
        <v>233</v>
      </c>
      <c r="B243" s="110" t="s">
        <v>15</v>
      </c>
      <c r="C243" s="8" t="s">
        <v>264</v>
      </c>
      <c r="D243" s="8" t="s">
        <v>63</v>
      </c>
      <c r="E243" s="9">
        <v>1168</v>
      </c>
      <c r="F243" s="9">
        <v>0</v>
      </c>
      <c r="G243" s="9">
        <v>50</v>
      </c>
      <c r="H243" s="9">
        <v>1400</v>
      </c>
      <c r="I243" s="9">
        <v>982.6</v>
      </c>
      <c r="J243" s="9">
        <v>0</v>
      </c>
      <c r="K243" s="9">
        <v>250</v>
      </c>
      <c r="L243" s="168">
        <v>0</v>
      </c>
      <c r="M243" s="10">
        <f t="shared" si="6"/>
        <v>3850.6</v>
      </c>
      <c r="N243" s="8" t="s">
        <v>18</v>
      </c>
      <c r="O243" s="8" t="s">
        <v>18</v>
      </c>
    </row>
    <row r="244" spans="1:15" ht="33.75" customHeight="1" x14ac:dyDescent="0.25">
      <c r="A244" s="8">
        <f t="shared" si="7"/>
        <v>234</v>
      </c>
      <c r="B244" s="110" t="s">
        <v>15</v>
      </c>
      <c r="C244" s="8" t="s">
        <v>265</v>
      </c>
      <c r="D244" s="8" t="s">
        <v>63</v>
      </c>
      <c r="E244" s="9">
        <v>1168</v>
      </c>
      <c r="F244" s="9">
        <v>0</v>
      </c>
      <c r="G244" s="9">
        <v>50</v>
      </c>
      <c r="H244" s="9">
        <v>1400</v>
      </c>
      <c r="I244" s="9">
        <v>982.6</v>
      </c>
      <c r="J244" s="9">
        <v>0</v>
      </c>
      <c r="K244" s="9">
        <v>250</v>
      </c>
      <c r="L244" s="168">
        <v>0</v>
      </c>
      <c r="M244" s="10">
        <f t="shared" si="6"/>
        <v>3850.6</v>
      </c>
      <c r="N244" s="8" t="s">
        <v>18</v>
      </c>
      <c r="O244" s="8" t="s">
        <v>18</v>
      </c>
    </row>
    <row r="245" spans="1:15" ht="33.75" customHeight="1" x14ac:dyDescent="0.25">
      <c r="A245" s="8">
        <f t="shared" si="7"/>
        <v>235</v>
      </c>
      <c r="B245" s="110" t="s">
        <v>15</v>
      </c>
      <c r="C245" s="8" t="s">
        <v>266</v>
      </c>
      <c r="D245" s="8" t="s">
        <v>63</v>
      </c>
      <c r="E245" s="9">
        <v>1168</v>
      </c>
      <c r="F245" s="9">
        <v>0</v>
      </c>
      <c r="G245" s="9">
        <v>75</v>
      </c>
      <c r="H245" s="9">
        <v>1400</v>
      </c>
      <c r="I245" s="9">
        <v>982.6</v>
      </c>
      <c r="J245" s="9">
        <v>0</v>
      </c>
      <c r="K245" s="9">
        <v>250</v>
      </c>
      <c r="L245" s="168">
        <v>0</v>
      </c>
      <c r="M245" s="10">
        <f t="shared" si="6"/>
        <v>3875.6</v>
      </c>
      <c r="N245" s="8" t="s">
        <v>18</v>
      </c>
      <c r="O245" s="8" t="s">
        <v>18</v>
      </c>
    </row>
    <row r="246" spans="1:15" ht="33.75" customHeight="1" x14ac:dyDescent="0.25">
      <c r="A246" s="8">
        <f t="shared" si="7"/>
        <v>236</v>
      </c>
      <c r="B246" s="110" t="s">
        <v>15</v>
      </c>
      <c r="C246" s="8" t="s">
        <v>267</v>
      </c>
      <c r="D246" s="8" t="s">
        <v>63</v>
      </c>
      <c r="E246" s="9">
        <v>1168</v>
      </c>
      <c r="F246" s="9">
        <v>0</v>
      </c>
      <c r="G246" s="9">
        <v>50</v>
      </c>
      <c r="H246" s="9">
        <v>1400</v>
      </c>
      <c r="I246" s="9">
        <v>982.6</v>
      </c>
      <c r="J246" s="9">
        <v>0</v>
      </c>
      <c r="K246" s="9">
        <v>250</v>
      </c>
      <c r="L246" s="168">
        <v>0</v>
      </c>
      <c r="M246" s="10">
        <f t="shared" si="6"/>
        <v>3850.6</v>
      </c>
      <c r="N246" s="8" t="s">
        <v>18</v>
      </c>
      <c r="O246" s="8" t="s">
        <v>18</v>
      </c>
    </row>
    <row r="247" spans="1:15" ht="33.75" customHeight="1" x14ac:dyDescent="0.25">
      <c r="A247" s="8">
        <f t="shared" si="7"/>
        <v>237</v>
      </c>
      <c r="B247" s="110" t="s">
        <v>15</v>
      </c>
      <c r="C247" s="8" t="s">
        <v>268</v>
      </c>
      <c r="D247" s="8" t="s">
        <v>63</v>
      </c>
      <c r="E247" s="9">
        <v>1168</v>
      </c>
      <c r="F247" s="9">
        <v>0</v>
      </c>
      <c r="G247" s="9">
        <v>50</v>
      </c>
      <c r="H247" s="9">
        <v>1400</v>
      </c>
      <c r="I247" s="9">
        <v>982.6</v>
      </c>
      <c r="J247" s="9">
        <v>0</v>
      </c>
      <c r="K247" s="9">
        <v>250</v>
      </c>
      <c r="L247" s="168">
        <v>0</v>
      </c>
      <c r="M247" s="10">
        <f t="shared" si="6"/>
        <v>3850.6</v>
      </c>
      <c r="N247" s="8" t="s">
        <v>18</v>
      </c>
      <c r="O247" s="8" t="s">
        <v>18</v>
      </c>
    </row>
    <row r="248" spans="1:15" ht="33.75" customHeight="1" x14ac:dyDescent="0.25">
      <c r="A248" s="8">
        <f t="shared" si="7"/>
        <v>238</v>
      </c>
      <c r="B248" s="110" t="s">
        <v>15</v>
      </c>
      <c r="C248" s="8" t="s">
        <v>269</v>
      </c>
      <c r="D248" s="8" t="s">
        <v>63</v>
      </c>
      <c r="E248" s="9">
        <v>1168</v>
      </c>
      <c r="F248" s="9">
        <v>0</v>
      </c>
      <c r="G248" s="9">
        <v>50</v>
      </c>
      <c r="H248" s="9">
        <v>1400</v>
      </c>
      <c r="I248" s="9">
        <v>982.6</v>
      </c>
      <c r="J248" s="9">
        <v>0</v>
      </c>
      <c r="K248" s="9">
        <v>250</v>
      </c>
      <c r="L248" s="168">
        <v>0</v>
      </c>
      <c r="M248" s="10">
        <f t="shared" ref="M248:M311" si="8">SUM(E248:L248)</f>
        <v>3850.6</v>
      </c>
      <c r="N248" s="8" t="s">
        <v>18</v>
      </c>
      <c r="O248" s="8" t="s">
        <v>18</v>
      </c>
    </row>
    <row r="249" spans="1:15" ht="33.75" customHeight="1" x14ac:dyDescent="0.25">
      <c r="A249" s="8">
        <f t="shared" si="7"/>
        <v>239</v>
      </c>
      <c r="B249" s="110" t="s">
        <v>15</v>
      </c>
      <c r="C249" s="8" t="s">
        <v>270</v>
      </c>
      <c r="D249" s="8" t="s">
        <v>63</v>
      </c>
      <c r="E249" s="9">
        <v>1168</v>
      </c>
      <c r="F249" s="9">
        <v>0</v>
      </c>
      <c r="G249" s="9">
        <v>50</v>
      </c>
      <c r="H249" s="9">
        <v>1400</v>
      </c>
      <c r="I249" s="9">
        <v>982.6</v>
      </c>
      <c r="J249" s="9">
        <v>0</v>
      </c>
      <c r="K249" s="9">
        <v>250</v>
      </c>
      <c r="L249" s="168">
        <v>0</v>
      </c>
      <c r="M249" s="10">
        <f t="shared" si="8"/>
        <v>3850.6</v>
      </c>
      <c r="N249" s="8" t="s">
        <v>18</v>
      </c>
      <c r="O249" s="8" t="s">
        <v>18</v>
      </c>
    </row>
    <row r="250" spans="1:15" ht="33.75" customHeight="1" x14ac:dyDescent="0.25">
      <c r="A250" s="8">
        <f t="shared" si="7"/>
        <v>240</v>
      </c>
      <c r="B250" s="110" t="s">
        <v>15</v>
      </c>
      <c r="C250" s="8" t="s">
        <v>271</v>
      </c>
      <c r="D250" s="8" t="s">
        <v>63</v>
      </c>
      <c r="E250" s="9">
        <v>1168</v>
      </c>
      <c r="F250" s="9">
        <v>0</v>
      </c>
      <c r="G250" s="9">
        <v>50</v>
      </c>
      <c r="H250" s="9">
        <v>1400</v>
      </c>
      <c r="I250" s="9">
        <v>982.6</v>
      </c>
      <c r="J250" s="9">
        <v>0</v>
      </c>
      <c r="K250" s="9">
        <v>250</v>
      </c>
      <c r="L250" s="168">
        <v>0</v>
      </c>
      <c r="M250" s="10">
        <f t="shared" si="8"/>
        <v>3850.6</v>
      </c>
      <c r="N250" s="8" t="s">
        <v>18</v>
      </c>
      <c r="O250" s="8" t="s">
        <v>18</v>
      </c>
    </row>
    <row r="251" spans="1:15" ht="33.75" customHeight="1" x14ac:dyDescent="0.25">
      <c r="A251" s="8">
        <f t="shared" si="7"/>
        <v>241</v>
      </c>
      <c r="B251" s="110" t="s">
        <v>15</v>
      </c>
      <c r="C251" s="8" t="s">
        <v>272</v>
      </c>
      <c r="D251" s="8" t="s">
        <v>38</v>
      </c>
      <c r="E251" s="9">
        <v>2441</v>
      </c>
      <c r="F251" s="9">
        <v>0</v>
      </c>
      <c r="G251" s="9">
        <v>35</v>
      </c>
      <c r="H251" s="9">
        <v>2400</v>
      </c>
      <c r="I251" s="9">
        <v>0</v>
      </c>
      <c r="J251" s="9">
        <v>0</v>
      </c>
      <c r="K251" s="9">
        <v>250</v>
      </c>
      <c r="L251" s="168">
        <v>0</v>
      </c>
      <c r="M251" s="10">
        <f t="shared" si="8"/>
        <v>5126</v>
      </c>
      <c r="N251" s="8" t="s">
        <v>18</v>
      </c>
      <c r="O251" s="8" t="s">
        <v>18</v>
      </c>
    </row>
    <row r="252" spans="1:15" ht="33.75" customHeight="1" x14ac:dyDescent="0.25">
      <c r="A252" s="8">
        <f t="shared" si="7"/>
        <v>242</v>
      </c>
      <c r="B252" s="110" t="s">
        <v>15</v>
      </c>
      <c r="C252" s="8" t="s">
        <v>273</v>
      </c>
      <c r="D252" s="8" t="s">
        <v>38</v>
      </c>
      <c r="E252" s="9">
        <v>2441</v>
      </c>
      <c r="F252" s="9">
        <v>0</v>
      </c>
      <c r="G252" s="9">
        <v>35</v>
      </c>
      <c r="H252" s="9">
        <v>2400</v>
      </c>
      <c r="I252" s="9">
        <v>0</v>
      </c>
      <c r="J252" s="9">
        <v>0</v>
      </c>
      <c r="K252" s="9">
        <v>250</v>
      </c>
      <c r="L252" s="168">
        <v>0</v>
      </c>
      <c r="M252" s="10">
        <f t="shared" si="8"/>
        <v>5126</v>
      </c>
      <c r="N252" s="8" t="s">
        <v>18</v>
      </c>
      <c r="O252" s="206">
        <v>1890</v>
      </c>
    </row>
    <row r="253" spans="1:15" s="2" customFormat="1" ht="31.5" customHeight="1" x14ac:dyDescent="0.25">
      <c r="A253" s="8">
        <f t="shared" si="7"/>
        <v>243</v>
      </c>
      <c r="B253" s="110" t="s">
        <v>15</v>
      </c>
      <c r="C253" s="8" t="s">
        <v>274</v>
      </c>
      <c r="D253" s="8" t="s">
        <v>27</v>
      </c>
      <c r="E253" s="9">
        <v>1460</v>
      </c>
      <c r="F253" s="9">
        <v>0</v>
      </c>
      <c r="G253" s="9">
        <v>35</v>
      </c>
      <c r="H253" s="9">
        <v>2000</v>
      </c>
      <c r="I253" s="9">
        <v>0</v>
      </c>
      <c r="J253" s="9">
        <v>0</v>
      </c>
      <c r="K253" s="9">
        <v>250</v>
      </c>
      <c r="L253" s="168">
        <v>0</v>
      </c>
      <c r="M253" s="10">
        <f t="shared" si="8"/>
        <v>3745</v>
      </c>
      <c r="N253" s="8" t="s">
        <v>18</v>
      </c>
      <c r="O253" s="8" t="s">
        <v>18</v>
      </c>
    </row>
    <row r="254" spans="1:15" s="2" customFormat="1" ht="33.75" customHeight="1" x14ac:dyDescent="0.25">
      <c r="A254" s="8">
        <f t="shared" si="7"/>
        <v>244</v>
      </c>
      <c r="B254" s="110" t="s">
        <v>15</v>
      </c>
      <c r="C254" s="8" t="s">
        <v>275</v>
      </c>
      <c r="D254" s="8" t="s">
        <v>27</v>
      </c>
      <c r="E254" s="9">
        <v>1460</v>
      </c>
      <c r="F254" s="9">
        <v>0</v>
      </c>
      <c r="G254" s="9">
        <v>35</v>
      </c>
      <c r="H254" s="9">
        <v>2000</v>
      </c>
      <c r="I254" s="9">
        <v>0</v>
      </c>
      <c r="J254" s="9">
        <v>0</v>
      </c>
      <c r="K254" s="9">
        <v>250</v>
      </c>
      <c r="L254" s="168">
        <v>0</v>
      </c>
      <c r="M254" s="10">
        <f t="shared" si="8"/>
        <v>3745</v>
      </c>
      <c r="N254" s="8" t="s">
        <v>18</v>
      </c>
      <c r="O254" s="8" t="s">
        <v>18</v>
      </c>
    </row>
    <row r="255" spans="1:15" s="2" customFormat="1" ht="33.75" customHeight="1" x14ac:dyDescent="0.25">
      <c r="A255" s="8">
        <f t="shared" si="7"/>
        <v>245</v>
      </c>
      <c r="B255" s="110" t="s">
        <v>15</v>
      </c>
      <c r="C255" s="111" t="s">
        <v>276</v>
      </c>
      <c r="D255" s="8" t="s">
        <v>63</v>
      </c>
      <c r="E255" s="9">
        <v>1168</v>
      </c>
      <c r="F255" s="9">
        <v>0</v>
      </c>
      <c r="G255" s="9">
        <v>75</v>
      </c>
      <c r="H255" s="9">
        <v>1400</v>
      </c>
      <c r="I255" s="9">
        <v>982.6</v>
      </c>
      <c r="J255" s="9">
        <v>0</v>
      </c>
      <c r="K255" s="9">
        <v>250</v>
      </c>
      <c r="L255" s="168">
        <v>0</v>
      </c>
      <c r="M255" s="10">
        <f t="shared" si="8"/>
        <v>3875.6</v>
      </c>
      <c r="N255" s="8" t="s">
        <v>18</v>
      </c>
      <c r="O255" s="8" t="s">
        <v>18</v>
      </c>
    </row>
    <row r="256" spans="1:15" s="2" customFormat="1" ht="33.75" customHeight="1" x14ac:dyDescent="0.25">
      <c r="A256" s="8">
        <f t="shared" si="7"/>
        <v>246</v>
      </c>
      <c r="B256" s="110" t="s">
        <v>15</v>
      </c>
      <c r="C256" s="8" t="s">
        <v>277</v>
      </c>
      <c r="D256" s="8" t="s">
        <v>63</v>
      </c>
      <c r="E256" s="9">
        <v>1168</v>
      </c>
      <c r="F256" s="9">
        <v>0</v>
      </c>
      <c r="G256" s="9">
        <v>50</v>
      </c>
      <c r="H256" s="9">
        <v>1400</v>
      </c>
      <c r="I256" s="9">
        <v>982.6</v>
      </c>
      <c r="J256" s="9">
        <v>0</v>
      </c>
      <c r="K256" s="9">
        <v>250</v>
      </c>
      <c r="L256" s="168">
        <v>0</v>
      </c>
      <c r="M256" s="10">
        <f t="shared" si="8"/>
        <v>3850.6</v>
      </c>
      <c r="N256" s="8" t="s">
        <v>18</v>
      </c>
      <c r="O256" s="8" t="s">
        <v>18</v>
      </c>
    </row>
    <row r="257" spans="1:15" s="2" customFormat="1" ht="33.75" customHeight="1" x14ac:dyDescent="0.25">
      <c r="A257" s="8">
        <f t="shared" si="7"/>
        <v>247</v>
      </c>
      <c r="B257" s="110" t="s">
        <v>15</v>
      </c>
      <c r="C257" s="8" t="s">
        <v>278</v>
      </c>
      <c r="D257" s="8" t="s">
        <v>63</v>
      </c>
      <c r="E257" s="9">
        <v>1168</v>
      </c>
      <c r="F257" s="9">
        <v>0</v>
      </c>
      <c r="G257" s="9">
        <v>50</v>
      </c>
      <c r="H257" s="9">
        <v>1400</v>
      </c>
      <c r="I257" s="9">
        <v>982.6</v>
      </c>
      <c r="J257" s="9">
        <v>0</v>
      </c>
      <c r="K257" s="9">
        <v>250</v>
      </c>
      <c r="L257" s="168">
        <v>0</v>
      </c>
      <c r="M257" s="10">
        <f t="shared" si="8"/>
        <v>3850.6</v>
      </c>
      <c r="N257" s="8" t="s">
        <v>18</v>
      </c>
      <c r="O257" s="8" t="s">
        <v>18</v>
      </c>
    </row>
    <row r="258" spans="1:15" ht="31.5" customHeight="1" x14ac:dyDescent="0.25">
      <c r="A258" s="8">
        <f t="shared" si="7"/>
        <v>248</v>
      </c>
      <c r="B258" s="110" t="s">
        <v>15</v>
      </c>
      <c r="C258" s="8" t="s">
        <v>279</v>
      </c>
      <c r="D258" s="8" t="s">
        <v>63</v>
      </c>
      <c r="E258" s="112">
        <v>1168</v>
      </c>
      <c r="F258" s="113">
        <v>0</v>
      </c>
      <c r="G258" s="9">
        <v>50</v>
      </c>
      <c r="H258" s="9">
        <v>1400</v>
      </c>
      <c r="I258" s="9">
        <v>982.6</v>
      </c>
      <c r="J258" s="9">
        <v>0</v>
      </c>
      <c r="K258" s="9">
        <v>250</v>
      </c>
      <c r="L258" s="168">
        <v>0</v>
      </c>
      <c r="M258" s="10">
        <f t="shared" si="8"/>
        <v>3850.6</v>
      </c>
      <c r="N258" s="8" t="s">
        <v>18</v>
      </c>
      <c r="O258" s="8" t="s">
        <v>18</v>
      </c>
    </row>
    <row r="259" spans="1:15" ht="31.5" customHeight="1" x14ac:dyDescent="0.25">
      <c r="A259" s="8">
        <f t="shared" si="7"/>
        <v>249</v>
      </c>
      <c r="B259" s="110" t="s">
        <v>15</v>
      </c>
      <c r="C259" s="8" t="s">
        <v>280</v>
      </c>
      <c r="D259" s="8" t="s">
        <v>63</v>
      </c>
      <c r="E259" s="9">
        <v>1168</v>
      </c>
      <c r="F259" s="9">
        <v>0</v>
      </c>
      <c r="G259" s="9">
        <v>50</v>
      </c>
      <c r="H259" s="9">
        <v>1400</v>
      </c>
      <c r="I259" s="9">
        <v>982.6</v>
      </c>
      <c r="J259" s="9">
        <v>0</v>
      </c>
      <c r="K259" s="9">
        <v>250</v>
      </c>
      <c r="L259" s="168">
        <v>0</v>
      </c>
      <c r="M259" s="10">
        <f t="shared" si="8"/>
        <v>3850.6</v>
      </c>
      <c r="N259" s="8"/>
      <c r="O259" s="8"/>
    </row>
    <row r="260" spans="1:15" s="2" customFormat="1" ht="33.75" customHeight="1" x14ac:dyDescent="0.25">
      <c r="A260" s="8">
        <f t="shared" si="7"/>
        <v>250</v>
      </c>
      <c r="B260" s="110" t="s">
        <v>15</v>
      </c>
      <c r="C260" s="8" t="s">
        <v>281</v>
      </c>
      <c r="D260" s="8" t="s">
        <v>63</v>
      </c>
      <c r="E260" s="9">
        <v>1168</v>
      </c>
      <c r="F260" s="9">
        <v>0</v>
      </c>
      <c r="G260" s="9">
        <v>50</v>
      </c>
      <c r="H260" s="9">
        <v>1400</v>
      </c>
      <c r="I260" s="9">
        <v>982.6</v>
      </c>
      <c r="J260" s="9">
        <v>0</v>
      </c>
      <c r="K260" s="9">
        <v>250</v>
      </c>
      <c r="L260" s="168">
        <v>0</v>
      </c>
      <c r="M260" s="10">
        <f t="shared" si="8"/>
        <v>3850.6</v>
      </c>
      <c r="N260" s="8" t="s">
        <v>18</v>
      </c>
      <c r="O260" s="8" t="s">
        <v>18</v>
      </c>
    </row>
    <row r="261" spans="1:15" ht="31.5" customHeight="1" x14ac:dyDescent="0.25">
      <c r="A261" s="8">
        <f t="shared" si="7"/>
        <v>251</v>
      </c>
      <c r="B261" s="110" t="s">
        <v>15</v>
      </c>
      <c r="C261" s="8" t="s">
        <v>282</v>
      </c>
      <c r="D261" s="8" t="s">
        <v>63</v>
      </c>
      <c r="E261" s="9">
        <v>1168</v>
      </c>
      <c r="F261" s="9">
        <v>0</v>
      </c>
      <c r="G261" s="9">
        <v>50</v>
      </c>
      <c r="H261" s="9">
        <v>1400</v>
      </c>
      <c r="I261" s="9">
        <v>982.6</v>
      </c>
      <c r="J261" s="9">
        <v>0</v>
      </c>
      <c r="K261" s="9">
        <v>250</v>
      </c>
      <c r="L261" s="168">
        <v>0</v>
      </c>
      <c r="M261" s="10">
        <f t="shared" si="8"/>
        <v>3850.6</v>
      </c>
      <c r="N261" s="8" t="s">
        <v>18</v>
      </c>
      <c r="O261" s="8" t="s">
        <v>18</v>
      </c>
    </row>
    <row r="262" spans="1:15" ht="31.5" customHeight="1" x14ac:dyDescent="0.25">
      <c r="A262" s="8">
        <f t="shared" si="7"/>
        <v>252</v>
      </c>
      <c r="B262" s="110" t="s">
        <v>15</v>
      </c>
      <c r="C262" s="8" t="s">
        <v>283</v>
      </c>
      <c r="D262" s="8" t="s">
        <v>63</v>
      </c>
      <c r="E262" s="9">
        <v>1168</v>
      </c>
      <c r="F262" s="9">
        <v>0</v>
      </c>
      <c r="G262" s="9">
        <v>35</v>
      </c>
      <c r="H262" s="9">
        <v>1400</v>
      </c>
      <c r="I262" s="9">
        <v>1155.05</v>
      </c>
      <c r="J262" s="9">
        <v>0</v>
      </c>
      <c r="K262" s="9">
        <v>250</v>
      </c>
      <c r="L262" s="168">
        <v>0</v>
      </c>
      <c r="M262" s="10">
        <f t="shared" si="8"/>
        <v>4008.05</v>
      </c>
      <c r="N262" s="8" t="s">
        <v>18</v>
      </c>
      <c r="O262" s="8" t="s">
        <v>18</v>
      </c>
    </row>
    <row r="263" spans="1:15" ht="31.5" customHeight="1" x14ac:dyDescent="0.25">
      <c r="A263" s="8">
        <f t="shared" si="7"/>
        <v>253</v>
      </c>
      <c r="B263" s="110" t="s">
        <v>15</v>
      </c>
      <c r="C263" s="8" t="s">
        <v>284</v>
      </c>
      <c r="D263" s="8" t="s">
        <v>63</v>
      </c>
      <c r="E263" s="9">
        <v>1168</v>
      </c>
      <c r="F263" s="9">
        <v>0</v>
      </c>
      <c r="G263" s="9">
        <v>35</v>
      </c>
      <c r="H263" s="9">
        <v>1400</v>
      </c>
      <c r="I263" s="9">
        <v>1155.05</v>
      </c>
      <c r="J263" s="9">
        <v>0</v>
      </c>
      <c r="K263" s="9">
        <v>250</v>
      </c>
      <c r="L263" s="168">
        <v>0</v>
      </c>
      <c r="M263" s="10">
        <f t="shared" si="8"/>
        <v>4008.05</v>
      </c>
      <c r="N263" s="8" t="s">
        <v>18</v>
      </c>
      <c r="O263" s="8" t="s">
        <v>18</v>
      </c>
    </row>
    <row r="264" spans="1:15" ht="31.5" customHeight="1" x14ac:dyDescent="0.25">
      <c r="A264" s="8">
        <f t="shared" si="7"/>
        <v>254</v>
      </c>
      <c r="B264" s="110" t="s">
        <v>15</v>
      </c>
      <c r="C264" s="8" t="s">
        <v>285</v>
      </c>
      <c r="D264" s="8" t="s">
        <v>63</v>
      </c>
      <c r="E264" s="9">
        <v>1168</v>
      </c>
      <c r="F264" s="9">
        <v>0</v>
      </c>
      <c r="G264" s="9">
        <v>35</v>
      </c>
      <c r="H264" s="9">
        <v>1400</v>
      </c>
      <c r="I264" s="9">
        <v>982.6</v>
      </c>
      <c r="J264" s="9">
        <v>0</v>
      </c>
      <c r="K264" s="9">
        <v>250</v>
      </c>
      <c r="L264" s="168">
        <v>0</v>
      </c>
      <c r="M264" s="10">
        <f t="shared" si="8"/>
        <v>3835.6</v>
      </c>
      <c r="N264" s="8" t="s">
        <v>18</v>
      </c>
      <c r="O264" s="8" t="s">
        <v>18</v>
      </c>
    </row>
    <row r="265" spans="1:15" ht="31.5" customHeight="1" x14ac:dyDescent="0.25">
      <c r="A265" s="8">
        <f t="shared" si="7"/>
        <v>255</v>
      </c>
      <c r="B265" s="110" t="s">
        <v>15</v>
      </c>
      <c r="C265" s="8" t="s">
        <v>286</v>
      </c>
      <c r="D265" s="8" t="s">
        <v>63</v>
      </c>
      <c r="E265" s="9">
        <v>1168</v>
      </c>
      <c r="F265" s="9">
        <v>0</v>
      </c>
      <c r="G265" s="9">
        <v>35</v>
      </c>
      <c r="H265" s="9">
        <v>1400</v>
      </c>
      <c r="I265" s="9">
        <v>982.6</v>
      </c>
      <c r="J265" s="9">
        <v>0</v>
      </c>
      <c r="K265" s="9">
        <v>250</v>
      </c>
      <c r="L265" s="168">
        <v>0</v>
      </c>
      <c r="M265" s="10">
        <f t="shared" si="8"/>
        <v>3835.6</v>
      </c>
      <c r="N265" s="8" t="s">
        <v>18</v>
      </c>
      <c r="O265" s="8" t="s">
        <v>18</v>
      </c>
    </row>
    <row r="266" spans="1:15" ht="31.5" customHeight="1" x14ac:dyDescent="0.25">
      <c r="A266" s="8">
        <f t="shared" si="7"/>
        <v>256</v>
      </c>
      <c r="B266" s="110" t="s">
        <v>15</v>
      </c>
      <c r="C266" s="8" t="s">
        <v>287</v>
      </c>
      <c r="D266" s="8" t="s">
        <v>63</v>
      </c>
      <c r="E266" s="9">
        <v>1168</v>
      </c>
      <c r="F266" s="9">
        <v>0</v>
      </c>
      <c r="G266" s="9">
        <v>35</v>
      </c>
      <c r="H266" s="9">
        <v>1400</v>
      </c>
      <c r="I266" s="9">
        <v>982.6</v>
      </c>
      <c r="J266" s="9">
        <v>0</v>
      </c>
      <c r="K266" s="9">
        <v>250</v>
      </c>
      <c r="L266" s="168">
        <v>0</v>
      </c>
      <c r="M266" s="10">
        <f t="shared" si="8"/>
        <v>3835.6</v>
      </c>
      <c r="N266" s="10" t="s">
        <v>18</v>
      </c>
      <c r="O266" s="8" t="s">
        <v>18</v>
      </c>
    </row>
    <row r="267" spans="1:15" ht="31.5" customHeight="1" x14ac:dyDescent="0.25">
      <c r="A267" s="8">
        <f t="shared" si="7"/>
        <v>257</v>
      </c>
      <c r="B267" s="110" t="s">
        <v>15</v>
      </c>
      <c r="C267" s="8" t="s">
        <v>288</v>
      </c>
      <c r="D267" s="8" t="s">
        <v>63</v>
      </c>
      <c r="E267" s="9">
        <v>1168</v>
      </c>
      <c r="F267" s="9">
        <v>0</v>
      </c>
      <c r="G267" s="9">
        <v>35</v>
      </c>
      <c r="H267" s="9">
        <v>1400</v>
      </c>
      <c r="I267" s="9">
        <v>982.6</v>
      </c>
      <c r="J267" s="9">
        <v>0</v>
      </c>
      <c r="K267" s="9">
        <v>250</v>
      </c>
      <c r="L267" s="168">
        <v>0</v>
      </c>
      <c r="M267" s="10">
        <f t="shared" si="8"/>
        <v>3835.6</v>
      </c>
      <c r="N267" s="8" t="s">
        <v>18</v>
      </c>
      <c r="O267" s="8" t="s">
        <v>18</v>
      </c>
    </row>
    <row r="268" spans="1:15" ht="31.5" customHeight="1" x14ac:dyDescent="0.25">
      <c r="A268" s="8">
        <f t="shared" si="7"/>
        <v>258</v>
      </c>
      <c r="B268" s="110" t="s">
        <v>15</v>
      </c>
      <c r="C268" s="8" t="s">
        <v>289</v>
      </c>
      <c r="D268" s="8" t="s">
        <v>63</v>
      </c>
      <c r="E268" s="9">
        <v>1168</v>
      </c>
      <c r="F268" s="9">
        <v>0</v>
      </c>
      <c r="G268" s="9">
        <v>35</v>
      </c>
      <c r="H268" s="9">
        <v>1400</v>
      </c>
      <c r="I268" s="9">
        <v>1155.05</v>
      </c>
      <c r="J268" s="9">
        <v>0</v>
      </c>
      <c r="K268" s="9">
        <v>250</v>
      </c>
      <c r="L268" s="168">
        <v>0</v>
      </c>
      <c r="M268" s="10">
        <f t="shared" si="8"/>
        <v>4008.05</v>
      </c>
      <c r="N268" s="8" t="s">
        <v>18</v>
      </c>
      <c r="O268" s="8" t="s">
        <v>18</v>
      </c>
    </row>
    <row r="269" spans="1:15" ht="31.5" customHeight="1" x14ac:dyDescent="0.25">
      <c r="A269" s="8">
        <f t="shared" ref="A269:A332" si="9">A268+1</f>
        <v>259</v>
      </c>
      <c r="B269" s="110" t="s">
        <v>15</v>
      </c>
      <c r="C269" s="8" t="s">
        <v>290</v>
      </c>
      <c r="D269" s="8" t="s">
        <v>63</v>
      </c>
      <c r="E269" s="9">
        <v>1168</v>
      </c>
      <c r="F269" s="9">
        <v>0</v>
      </c>
      <c r="G269" s="9">
        <v>35</v>
      </c>
      <c r="H269" s="9">
        <v>1400</v>
      </c>
      <c r="I269" s="9">
        <v>982.6</v>
      </c>
      <c r="J269" s="9">
        <v>0</v>
      </c>
      <c r="K269" s="9">
        <v>250</v>
      </c>
      <c r="L269" s="168">
        <v>0</v>
      </c>
      <c r="M269" s="10">
        <f t="shared" si="8"/>
        <v>3835.6</v>
      </c>
      <c r="N269" s="12" t="s">
        <v>18</v>
      </c>
      <c r="O269" s="8" t="s">
        <v>18</v>
      </c>
    </row>
    <row r="270" spans="1:15" ht="31.5" customHeight="1" x14ac:dyDescent="0.25">
      <c r="A270" s="8">
        <f t="shared" si="9"/>
        <v>260</v>
      </c>
      <c r="B270" s="110" t="s">
        <v>15</v>
      </c>
      <c r="C270" s="8" t="s">
        <v>291</v>
      </c>
      <c r="D270" s="8" t="s">
        <v>63</v>
      </c>
      <c r="E270" s="9">
        <v>1168</v>
      </c>
      <c r="F270" s="9">
        <v>0</v>
      </c>
      <c r="G270" s="9">
        <v>35</v>
      </c>
      <c r="H270" s="9">
        <v>1400</v>
      </c>
      <c r="I270" s="9">
        <v>1155.05</v>
      </c>
      <c r="J270" s="9">
        <v>0</v>
      </c>
      <c r="K270" s="9">
        <v>250</v>
      </c>
      <c r="L270" s="168">
        <v>0</v>
      </c>
      <c r="M270" s="10">
        <f t="shared" si="8"/>
        <v>4008.05</v>
      </c>
      <c r="N270" s="8" t="s">
        <v>18</v>
      </c>
      <c r="O270" s="8" t="s">
        <v>18</v>
      </c>
    </row>
    <row r="271" spans="1:15" ht="31.5" customHeight="1" x14ac:dyDescent="0.25">
      <c r="A271" s="8">
        <f t="shared" si="9"/>
        <v>261</v>
      </c>
      <c r="B271" s="110" t="s">
        <v>15</v>
      </c>
      <c r="C271" s="8" t="s">
        <v>292</v>
      </c>
      <c r="D271" s="8" t="s">
        <v>63</v>
      </c>
      <c r="E271" s="9">
        <v>1168</v>
      </c>
      <c r="F271" s="9">
        <v>0</v>
      </c>
      <c r="G271" s="9">
        <v>35</v>
      </c>
      <c r="H271" s="9">
        <v>1400</v>
      </c>
      <c r="I271" s="9">
        <v>982.6</v>
      </c>
      <c r="J271" s="9">
        <v>0</v>
      </c>
      <c r="K271" s="9">
        <v>250</v>
      </c>
      <c r="L271" s="168">
        <v>0</v>
      </c>
      <c r="M271" s="10">
        <f t="shared" si="8"/>
        <v>3835.6</v>
      </c>
      <c r="N271" s="8" t="s">
        <v>18</v>
      </c>
      <c r="O271" s="8" t="s">
        <v>18</v>
      </c>
    </row>
    <row r="272" spans="1:15" ht="31.5" customHeight="1" x14ac:dyDescent="0.25">
      <c r="A272" s="8">
        <f t="shared" si="9"/>
        <v>262</v>
      </c>
      <c r="B272" s="110" t="s">
        <v>15</v>
      </c>
      <c r="C272" s="8" t="s">
        <v>293</v>
      </c>
      <c r="D272" s="8" t="s">
        <v>63</v>
      </c>
      <c r="E272" s="9">
        <v>1168</v>
      </c>
      <c r="F272" s="9">
        <v>0</v>
      </c>
      <c r="G272" s="9">
        <v>35</v>
      </c>
      <c r="H272" s="9">
        <v>1400</v>
      </c>
      <c r="I272" s="9">
        <v>1155.05</v>
      </c>
      <c r="J272" s="9">
        <v>0</v>
      </c>
      <c r="K272" s="9">
        <v>250</v>
      </c>
      <c r="L272" s="168">
        <v>0</v>
      </c>
      <c r="M272" s="10">
        <f t="shared" si="8"/>
        <v>4008.05</v>
      </c>
      <c r="N272" s="8" t="s">
        <v>18</v>
      </c>
      <c r="O272" s="8" t="s">
        <v>18</v>
      </c>
    </row>
    <row r="273" spans="1:15" ht="31.5" customHeight="1" x14ac:dyDescent="0.25">
      <c r="A273" s="8">
        <f t="shared" si="9"/>
        <v>263</v>
      </c>
      <c r="B273" s="110" t="s">
        <v>15</v>
      </c>
      <c r="C273" s="8" t="s">
        <v>294</v>
      </c>
      <c r="D273" s="8" t="s">
        <v>63</v>
      </c>
      <c r="E273" s="9">
        <v>1168</v>
      </c>
      <c r="F273" s="9">
        <v>0</v>
      </c>
      <c r="G273" s="9">
        <v>35</v>
      </c>
      <c r="H273" s="9">
        <v>1400</v>
      </c>
      <c r="I273" s="9">
        <v>1155.05</v>
      </c>
      <c r="J273" s="9">
        <v>0</v>
      </c>
      <c r="K273" s="9">
        <v>250</v>
      </c>
      <c r="L273" s="168">
        <v>0</v>
      </c>
      <c r="M273" s="10">
        <f t="shared" si="8"/>
        <v>4008.05</v>
      </c>
      <c r="N273" s="8" t="s">
        <v>18</v>
      </c>
      <c r="O273" s="8" t="s">
        <v>18</v>
      </c>
    </row>
    <row r="274" spans="1:15" ht="31.5" customHeight="1" x14ac:dyDescent="0.25">
      <c r="A274" s="8">
        <f t="shared" si="9"/>
        <v>264</v>
      </c>
      <c r="B274" s="110" t="s">
        <v>15</v>
      </c>
      <c r="C274" s="8" t="s">
        <v>295</v>
      </c>
      <c r="D274" s="8" t="s">
        <v>63</v>
      </c>
      <c r="E274" s="9">
        <v>1168</v>
      </c>
      <c r="F274" s="9">
        <v>0</v>
      </c>
      <c r="G274" s="9">
        <v>35</v>
      </c>
      <c r="H274" s="9">
        <v>1400</v>
      </c>
      <c r="I274" s="9">
        <v>982.6</v>
      </c>
      <c r="J274" s="9">
        <v>0</v>
      </c>
      <c r="K274" s="9">
        <v>250</v>
      </c>
      <c r="L274" s="168">
        <v>0</v>
      </c>
      <c r="M274" s="10">
        <f t="shared" si="8"/>
        <v>3835.6</v>
      </c>
      <c r="N274" s="8" t="s">
        <v>18</v>
      </c>
      <c r="O274" s="8" t="s">
        <v>18</v>
      </c>
    </row>
    <row r="275" spans="1:15" ht="31.5" customHeight="1" x14ac:dyDescent="0.25">
      <c r="A275" s="8">
        <f t="shared" si="9"/>
        <v>265</v>
      </c>
      <c r="B275" s="110" t="s">
        <v>15</v>
      </c>
      <c r="C275" s="8" t="s">
        <v>296</v>
      </c>
      <c r="D275" s="8" t="s">
        <v>63</v>
      </c>
      <c r="E275" s="9">
        <v>1168</v>
      </c>
      <c r="F275" s="9">
        <v>0</v>
      </c>
      <c r="G275" s="9">
        <v>35</v>
      </c>
      <c r="H275" s="9">
        <v>1400</v>
      </c>
      <c r="I275" s="9">
        <v>982.6</v>
      </c>
      <c r="J275" s="9">
        <v>0</v>
      </c>
      <c r="K275" s="9">
        <v>250</v>
      </c>
      <c r="L275" s="168">
        <v>0</v>
      </c>
      <c r="M275" s="10">
        <f t="shared" si="8"/>
        <v>3835.6</v>
      </c>
      <c r="N275" s="8" t="s">
        <v>18</v>
      </c>
      <c r="O275" s="8" t="s">
        <v>18</v>
      </c>
    </row>
    <row r="276" spans="1:15" ht="31.5" customHeight="1" x14ac:dyDescent="0.25">
      <c r="A276" s="8">
        <f t="shared" si="9"/>
        <v>266</v>
      </c>
      <c r="B276" s="110" t="s">
        <v>15</v>
      </c>
      <c r="C276" s="8" t="s">
        <v>297</v>
      </c>
      <c r="D276" s="8" t="s">
        <v>63</v>
      </c>
      <c r="E276" s="9">
        <v>1168</v>
      </c>
      <c r="F276" s="9">
        <v>0</v>
      </c>
      <c r="G276" s="9">
        <v>35</v>
      </c>
      <c r="H276" s="9">
        <v>1400</v>
      </c>
      <c r="I276" s="9">
        <v>1155.05</v>
      </c>
      <c r="J276" s="9">
        <v>0</v>
      </c>
      <c r="K276" s="9">
        <v>250</v>
      </c>
      <c r="L276" s="168">
        <v>0</v>
      </c>
      <c r="M276" s="10">
        <f t="shared" si="8"/>
        <v>4008.05</v>
      </c>
      <c r="N276" s="8" t="s">
        <v>18</v>
      </c>
      <c r="O276" s="8" t="s">
        <v>18</v>
      </c>
    </row>
    <row r="277" spans="1:15" ht="31.5" customHeight="1" x14ac:dyDescent="0.25">
      <c r="A277" s="8">
        <f t="shared" si="9"/>
        <v>267</v>
      </c>
      <c r="B277" s="110" t="s">
        <v>15</v>
      </c>
      <c r="C277" s="8" t="s">
        <v>298</v>
      </c>
      <c r="D277" s="8" t="s">
        <v>63</v>
      </c>
      <c r="E277" s="9">
        <v>1168</v>
      </c>
      <c r="F277" s="9">
        <v>0</v>
      </c>
      <c r="G277" s="9">
        <v>35</v>
      </c>
      <c r="H277" s="9">
        <v>1400</v>
      </c>
      <c r="I277" s="9">
        <v>1155.05</v>
      </c>
      <c r="J277" s="9">
        <v>0</v>
      </c>
      <c r="K277" s="9">
        <v>250</v>
      </c>
      <c r="L277" s="168">
        <v>0</v>
      </c>
      <c r="M277" s="10">
        <f t="shared" si="8"/>
        <v>4008.05</v>
      </c>
      <c r="N277" s="8" t="s">
        <v>18</v>
      </c>
      <c r="O277" s="8" t="s">
        <v>18</v>
      </c>
    </row>
    <row r="278" spans="1:15" ht="31.5" customHeight="1" x14ac:dyDescent="0.25">
      <c r="A278" s="8">
        <f t="shared" si="9"/>
        <v>268</v>
      </c>
      <c r="B278" s="110" t="s">
        <v>15</v>
      </c>
      <c r="C278" s="8" t="s">
        <v>299</v>
      </c>
      <c r="D278" s="8" t="s">
        <v>63</v>
      </c>
      <c r="E278" s="9">
        <v>1168</v>
      </c>
      <c r="F278" s="9">
        <v>0</v>
      </c>
      <c r="G278" s="9">
        <v>0</v>
      </c>
      <c r="H278" s="9">
        <v>1400</v>
      </c>
      <c r="I278" s="9">
        <v>982.6</v>
      </c>
      <c r="J278" s="9">
        <v>0</v>
      </c>
      <c r="K278" s="9">
        <v>250</v>
      </c>
      <c r="L278" s="168">
        <v>0</v>
      </c>
      <c r="M278" s="10">
        <f t="shared" si="8"/>
        <v>3800.6</v>
      </c>
      <c r="N278" s="8" t="s">
        <v>18</v>
      </c>
      <c r="O278" s="8" t="s">
        <v>18</v>
      </c>
    </row>
    <row r="279" spans="1:15" ht="31.5" customHeight="1" x14ac:dyDescent="0.25">
      <c r="A279" s="8">
        <f t="shared" si="9"/>
        <v>269</v>
      </c>
      <c r="B279" s="110" t="s">
        <v>15</v>
      </c>
      <c r="C279" s="8" t="s">
        <v>300</v>
      </c>
      <c r="D279" s="8" t="s">
        <v>63</v>
      </c>
      <c r="E279" s="9">
        <v>1168</v>
      </c>
      <c r="F279" s="9">
        <v>0</v>
      </c>
      <c r="G279" s="9">
        <v>35</v>
      </c>
      <c r="H279" s="9">
        <v>1400</v>
      </c>
      <c r="I279" s="9">
        <v>982.6</v>
      </c>
      <c r="J279" s="9">
        <v>0</v>
      </c>
      <c r="K279" s="9">
        <v>250</v>
      </c>
      <c r="L279" s="168">
        <v>0</v>
      </c>
      <c r="M279" s="10">
        <f t="shared" si="8"/>
        <v>3835.6</v>
      </c>
      <c r="N279" s="8" t="s">
        <v>18</v>
      </c>
      <c r="O279" s="8" t="s">
        <v>18</v>
      </c>
    </row>
    <row r="280" spans="1:15" ht="31.5" customHeight="1" x14ac:dyDescent="0.25">
      <c r="A280" s="8">
        <f t="shared" si="9"/>
        <v>270</v>
      </c>
      <c r="B280" s="110" t="s">
        <v>15</v>
      </c>
      <c r="C280" s="8" t="s">
        <v>301</v>
      </c>
      <c r="D280" s="8" t="s">
        <v>63</v>
      </c>
      <c r="E280" s="9">
        <v>1168</v>
      </c>
      <c r="F280" s="9">
        <v>0</v>
      </c>
      <c r="G280" s="9">
        <v>35</v>
      </c>
      <c r="H280" s="9">
        <v>1400</v>
      </c>
      <c r="I280" s="9">
        <v>1155.05</v>
      </c>
      <c r="J280" s="9">
        <v>0</v>
      </c>
      <c r="K280" s="9">
        <v>250</v>
      </c>
      <c r="L280" s="168">
        <v>0</v>
      </c>
      <c r="M280" s="10">
        <f t="shared" si="8"/>
        <v>4008.05</v>
      </c>
      <c r="N280" s="8" t="s">
        <v>18</v>
      </c>
      <c r="O280" s="8" t="s">
        <v>18</v>
      </c>
    </row>
    <row r="281" spans="1:15" ht="31.5" customHeight="1" x14ac:dyDescent="0.25">
      <c r="A281" s="8">
        <f t="shared" si="9"/>
        <v>271</v>
      </c>
      <c r="B281" s="110" t="s">
        <v>15</v>
      </c>
      <c r="C281" s="8" t="s">
        <v>302</v>
      </c>
      <c r="D281" s="8" t="s">
        <v>63</v>
      </c>
      <c r="E281" s="9">
        <v>1168</v>
      </c>
      <c r="F281" s="9">
        <v>0</v>
      </c>
      <c r="G281" s="9">
        <v>35</v>
      </c>
      <c r="H281" s="9">
        <v>1400</v>
      </c>
      <c r="I281" s="9">
        <v>1155.05</v>
      </c>
      <c r="J281" s="9">
        <v>0</v>
      </c>
      <c r="K281" s="9">
        <v>250</v>
      </c>
      <c r="L281" s="168">
        <v>0</v>
      </c>
      <c r="M281" s="10">
        <f t="shared" si="8"/>
        <v>4008.05</v>
      </c>
      <c r="N281" s="8" t="s">
        <v>18</v>
      </c>
      <c r="O281" s="8" t="s">
        <v>18</v>
      </c>
    </row>
    <row r="282" spans="1:15" ht="31.5" customHeight="1" x14ac:dyDescent="0.25">
      <c r="A282" s="8">
        <f t="shared" si="9"/>
        <v>272</v>
      </c>
      <c r="B282" s="110" t="s">
        <v>15</v>
      </c>
      <c r="C282" s="8" t="s">
        <v>303</v>
      </c>
      <c r="D282" s="8" t="s">
        <v>63</v>
      </c>
      <c r="E282" s="9">
        <v>1168</v>
      </c>
      <c r="F282" s="9">
        <v>0</v>
      </c>
      <c r="G282" s="9">
        <v>35</v>
      </c>
      <c r="H282" s="9">
        <v>1400</v>
      </c>
      <c r="I282" s="9">
        <v>1155.05</v>
      </c>
      <c r="J282" s="9">
        <v>0</v>
      </c>
      <c r="K282" s="9">
        <v>250</v>
      </c>
      <c r="L282" s="168">
        <v>0</v>
      </c>
      <c r="M282" s="10">
        <f t="shared" si="8"/>
        <v>4008.05</v>
      </c>
      <c r="N282" s="8" t="s">
        <v>18</v>
      </c>
      <c r="O282" s="8" t="s">
        <v>18</v>
      </c>
    </row>
    <row r="283" spans="1:15" ht="31.5" customHeight="1" x14ac:dyDescent="0.25">
      <c r="A283" s="8">
        <f t="shared" si="9"/>
        <v>273</v>
      </c>
      <c r="B283" s="110" t="s">
        <v>15</v>
      </c>
      <c r="C283" s="8" t="s">
        <v>304</v>
      </c>
      <c r="D283" s="8" t="s">
        <v>63</v>
      </c>
      <c r="E283" s="9">
        <v>1168</v>
      </c>
      <c r="F283" s="9">
        <v>0</v>
      </c>
      <c r="G283" s="9"/>
      <c r="H283" s="9">
        <v>1400</v>
      </c>
      <c r="I283" s="9">
        <v>1155.05</v>
      </c>
      <c r="J283" s="9">
        <v>0</v>
      </c>
      <c r="K283" s="9">
        <v>250</v>
      </c>
      <c r="L283" s="168">
        <v>0</v>
      </c>
      <c r="M283" s="10">
        <f t="shared" si="8"/>
        <v>3973.05</v>
      </c>
      <c r="N283" s="8" t="s">
        <v>18</v>
      </c>
      <c r="O283" s="8" t="s">
        <v>18</v>
      </c>
    </row>
    <row r="284" spans="1:15" ht="31.5" customHeight="1" x14ac:dyDescent="0.25">
      <c r="A284" s="8">
        <f t="shared" si="9"/>
        <v>274</v>
      </c>
      <c r="B284" s="110" t="s">
        <v>15</v>
      </c>
      <c r="C284" s="8" t="s">
        <v>305</v>
      </c>
      <c r="D284" s="8" t="s">
        <v>63</v>
      </c>
      <c r="E284" s="9">
        <v>1168</v>
      </c>
      <c r="F284" s="9">
        <v>0</v>
      </c>
      <c r="G284" s="9">
        <v>35</v>
      </c>
      <c r="H284" s="9">
        <v>1400</v>
      </c>
      <c r="I284" s="9">
        <v>982.6</v>
      </c>
      <c r="J284" s="9">
        <v>0</v>
      </c>
      <c r="K284" s="9">
        <v>250</v>
      </c>
      <c r="L284" s="168">
        <v>0</v>
      </c>
      <c r="M284" s="10">
        <f t="shared" si="8"/>
        <v>3835.6</v>
      </c>
      <c r="N284" s="8" t="s">
        <v>18</v>
      </c>
      <c r="O284" s="8" t="s">
        <v>18</v>
      </c>
    </row>
    <row r="285" spans="1:15" ht="31.5" customHeight="1" x14ac:dyDescent="0.25">
      <c r="A285" s="8">
        <f t="shared" si="9"/>
        <v>275</v>
      </c>
      <c r="B285" s="110" t="s">
        <v>15</v>
      </c>
      <c r="C285" s="8" t="s">
        <v>306</v>
      </c>
      <c r="D285" s="8" t="s">
        <v>63</v>
      </c>
      <c r="E285" s="9">
        <v>1168</v>
      </c>
      <c r="F285" s="9">
        <v>0</v>
      </c>
      <c r="G285" s="9">
        <v>35</v>
      </c>
      <c r="H285" s="9">
        <v>1400</v>
      </c>
      <c r="I285" s="9">
        <v>982.6</v>
      </c>
      <c r="J285" s="9">
        <v>0</v>
      </c>
      <c r="K285" s="9">
        <v>250</v>
      </c>
      <c r="L285" s="168">
        <v>0</v>
      </c>
      <c r="M285" s="10">
        <f t="shared" si="8"/>
        <v>3835.6</v>
      </c>
      <c r="N285" s="8" t="s">
        <v>18</v>
      </c>
      <c r="O285" s="8" t="s">
        <v>18</v>
      </c>
    </row>
    <row r="286" spans="1:15" ht="31.5" customHeight="1" x14ac:dyDescent="0.25">
      <c r="A286" s="8">
        <f t="shared" si="9"/>
        <v>276</v>
      </c>
      <c r="B286" s="110" t="s">
        <v>15</v>
      </c>
      <c r="C286" s="8" t="s">
        <v>307</v>
      </c>
      <c r="D286" s="8" t="s">
        <v>63</v>
      </c>
      <c r="E286" s="9">
        <v>1168</v>
      </c>
      <c r="F286" s="9">
        <v>0</v>
      </c>
      <c r="G286" s="9">
        <v>35</v>
      </c>
      <c r="H286" s="9">
        <v>1400</v>
      </c>
      <c r="I286" s="9">
        <v>1155.05</v>
      </c>
      <c r="J286" s="9">
        <v>0</v>
      </c>
      <c r="K286" s="9">
        <v>250</v>
      </c>
      <c r="L286" s="168">
        <v>0</v>
      </c>
      <c r="M286" s="10">
        <f t="shared" si="8"/>
        <v>4008.05</v>
      </c>
      <c r="N286" s="8" t="s">
        <v>18</v>
      </c>
      <c r="O286" s="8" t="s">
        <v>18</v>
      </c>
    </row>
    <row r="287" spans="1:15" ht="31.5" customHeight="1" x14ac:dyDescent="0.25">
      <c r="A287" s="8">
        <f t="shared" si="9"/>
        <v>277</v>
      </c>
      <c r="B287" s="110" t="s">
        <v>15</v>
      </c>
      <c r="C287" s="8" t="s">
        <v>308</v>
      </c>
      <c r="D287" s="8" t="s">
        <v>63</v>
      </c>
      <c r="E287" s="9">
        <v>1168</v>
      </c>
      <c r="F287" s="9">
        <v>0</v>
      </c>
      <c r="G287" s="9">
        <v>50</v>
      </c>
      <c r="H287" s="9">
        <v>1400</v>
      </c>
      <c r="I287" s="9">
        <v>982.6</v>
      </c>
      <c r="J287" s="9">
        <v>0</v>
      </c>
      <c r="K287" s="9">
        <v>250</v>
      </c>
      <c r="L287" s="168">
        <v>0</v>
      </c>
      <c r="M287" s="10">
        <f t="shared" si="8"/>
        <v>3850.6</v>
      </c>
      <c r="N287" s="8" t="s">
        <v>18</v>
      </c>
      <c r="O287" s="8" t="s">
        <v>18</v>
      </c>
    </row>
    <row r="288" spans="1:15" ht="31.5" customHeight="1" x14ac:dyDescent="0.25">
      <c r="A288" s="8">
        <f t="shared" si="9"/>
        <v>278</v>
      </c>
      <c r="B288" s="110" t="s">
        <v>15</v>
      </c>
      <c r="C288" s="8" t="s">
        <v>309</v>
      </c>
      <c r="D288" s="8" t="s">
        <v>63</v>
      </c>
      <c r="E288" s="9">
        <v>1168</v>
      </c>
      <c r="F288" s="9">
        <v>0</v>
      </c>
      <c r="G288" s="9">
        <v>50</v>
      </c>
      <c r="H288" s="9">
        <v>1400</v>
      </c>
      <c r="I288" s="9">
        <v>982.6</v>
      </c>
      <c r="J288" s="9">
        <v>0</v>
      </c>
      <c r="K288" s="9">
        <v>250</v>
      </c>
      <c r="L288" s="168">
        <v>0</v>
      </c>
      <c r="M288" s="10">
        <f t="shared" si="8"/>
        <v>3850.6</v>
      </c>
      <c r="N288" s="8" t="s">
        <v>18</v>
      </c>
      <c r="O288" s="8" t="s">
        <v>18</v>
      </c>
    </row>
    <row r="289" spans="1:15" ht="31.5" customHeight="1" x14ac:dyDescent="0.25">
      <c r="A289" s="8">
        <f t="shared" si="9"/>
        <v>279</v>
      </c>
      <c r="B289" s="110" t="s">
        <v>15</v>
      </c>
      <c r="C289" s="8" t="s">
        <v>310</v>
      </c>
      <c r="D289" s="8" t="s">
        <v>63</v>
      </c>
      <c r="E289" s="9">
        <v>1168</v>
      </c>
      <c r="F289" s="9">
        <v>0</v>
      </c>
      <c r="G289" s="9">
        <v>35</v>
      </c>
      <c r="H289" s="9">
        <v>1400</v>
      </c>
      <c r="I289" s="9">
        <v>982.6</v>
      </c>
      <c r="J289" s="9">
        <v>0</v>
      </c>
      <c r="K289" s="9">
        <v>250</v>
      </c>
      <c r="L289" s="168">
        <v>0</v>
      </c>
      <c r="M289" s="10">
        <f t="shared" si="8"/>
        <v>3835.6</v>
      </c>
      <c r="N289" s="8" t="s">
        <v>18</v>
      </c>
      <c r="O289" s="8" t="s">
        <v>18</v>
      </c>
    </row>
    <row r="290" spans="1:15" ht="31.5" customHeight="1" x14ac:dyDescent="0.25">
      <c r="A290" s="8">
        <f t="shared" si="9"/>
        <v>280</v>
      </c>
      <c r="B290" s="110" t="s">
        <v>15</v>
      </c>
      <c r="C290" s="8" t="s">
        <v>311</v>
      </c>
      <c r="D290" s="8" t="s">
        <v>63</v>
      </c>
      <c r="E290" s="9">
        <v>1168</v>
      </c>
      <c r="F290" s="9">
        <v>0</v>
      </c>
      <c r="G290" s="9">
        <v>35</v>
      </c>
      <c r="H290" s="9">
        <v>1400</v>
      </c>
      <c r="I290" s="9">
        <v>982.6</v>
      </c>
      <c r="J290" s="9">
        <v>0</v>
      </c>
      <c r="K290" s="9">
        <v>250</v>
      </c>
      <c r="L290" s="9">
        <v>0</v>
      </c>
      <c r="M290" s="10">
        <f t="shared" si="8"/>
        <v>3835.6</v>
      </c>
      <c r="N290" s="8" t="s">
        <v>18</v>
      </c>
      <c r="O290" s="8" t="s">
        <v>18</v>
      </c>
    </row>
    <row r="291" spans="1:15" ht="31.5" customHeight="1" x14ac:dyDescent="0.25">
      <c r="A291" s="8">
        <f t="shared" si="9"/>
        <v>281</v>
      </c>
      <c r="B291" s="110" t="s">
        <v>15</v>
      </c>
      <c r="C291" s="8" t="s">
        <v>312</v>
      </c>
      <c r="D291" s="8" t="s">
        <v>63</v>
      </c>
      <c r="E291" s="9">
        <v>1168</v>
      </c>
      <c r="F291" s="9">
        <v>0</v>
      </c>
      <c r="G291" s="9">
        <v>50</v>
      </c>
      <c r="H291" s="9">
        <v>1400</v>
      </c>
      <c r="I291" s="9">
        <v>982.6</v>
      </c>
      <c r="J291" s="9">
        <v>0</v>
      </c>
      <c r="K291" s="9">
        <v>250</v>
      </c>
      <c r="L291" s="168">
        <v>0</v>
      </c>
      <c r="M291" s="10">
        <f t="shared" si="8"/>
        <v>3850.6</v>
      </c>
      <c r="N291" s="8" t="s">
        <v>18</v>
      </c>
      <c r="O291" s="8" t="s">
        <v>18</v>
      </c>
    </row>
    <row r="292" spans="1:15" ht="31.5" customHeight="1" x14ac:dyDescent="0.25">
      <c r="A292" s="8">
        <f t="shared" si="9"/>
        <v>282</v>
      </c>
      <c r="B292" s="110" t="s">
        <v>15</v>
      </c>
      <c r="C292" s="8" t="s">
        <v>313</v>
      </c>
      <c r="D292" s="8" t="s">
        <v>63</v>
      </c>
      <c r="E292" s="9">
        <v>1168</v>
      </c>
      <c r="F292" s="9">
        <v>0</v>
      </c>
      <c r="G292" s="9">
        <v>50</v>
      </c>
      <c r="H292" s="9">
        <v>1400</v>
      </c>
      <c r="I292" s="9">
        <v>982.6</v>
      </c>
      <c r="J292" s="9">
        <v>0</v>
      </c>
      <c r="K292" s="9">
        <v>250</v>
      </c>
      <c r="L292" s="168">
        <v>0</v>
      </c>
      <c r="M292" s="10">
        <f t="shared" si="8"/>
        <v>3850.6</v>
      </c>
      <c r="N292" s="8" t="s">
        <v>18</v>
      </c>
      <c r="O292" s="8" t="s">
        <v>18</v>
      </c>
    </row>
    <row r="293" spans="1:15" ht="31.5" customHeight="1" x14ac:dyDescent="0.25">
      <c r="A293" s="8">
        <f t="shared" si="9"/>
        <v>283</v>
      </c>
      <c r="B293" s="110" t="s">
        <v>15</v>
      </c>
      <c r="C293" s="8" t="s">
        <v>314</v>
      </c>
      <c r="D293" s="8" t="s">
        <v>63</v>
      </c>
      <c r="E293" s="9">
        <v>1168</v>
      </c>
      <c r="F293" s="9">
        <v>0</v>
      </c>
      <c r="G293" s="9">
        <v>50</v>
      </c>
      <c r="H293" s="9">
        <v>1400</v>
      </c>
      <c r="I293" s="9">
        <v>982.6</v>
      </c>
      <c r="J293" s="9">
        <v>0</v>
      </c>
      <c r="K293" s="9">
        <v>250</v>
      </c>
      <c r="L293" s="168">
        <v>0</v>
      </c>
      <c r="M293" s="10">
        <f t="shared" si="8"/>
        <v>3850.6</v>
      </c>
      <c r="N293" s="8" t="s">
        <v>18</v>
      </c>
      <c r="O293" s="8" t="s">
        <v>18</v>
      </c>
    </row>
    <row r="294" spans="1:15" ht="31.5" customHeight="1" x14ac:dyDescent="0.25">
      <c r="A294" s="8">
        <f t="shared" si="9"/>
        <v>284</v>
      </c>
      <c r="B294" s="110" t="s">
        <v>15</v>
      </c>
      <c r="C294" s="8" t="s">
        <v>315</v>
      </c>
      <c r="D294" s="8" t="s">
        <v>63</v>
      </c>
      <c r="E294" s="9">
        <v>1168</v>
      </c>
      <c r="F294" s="9">
        <v>0</v>
      </c>
      <c r="G294" s="9">
        <v>50</v>
      </c>
      <c r="H294" s="9">
        <v>1400</v>
      </c>
      <c r="I294" s="9">
        <v>982.6</v>
      </c>
      <c r="J294" s="9">
        <v>0</v>
      </c>
      <c r="K294" s="9">
        <v>250</v>
      </c>
      <c r="L294" s="168">
        <v>0</v>
      </c>
      <c r="M294" s="10">
        <f t="shared" si="8"/>
        <v>3850.6</v>
      </c>
      <c r="N294" s="8" t="s">
        <v>18</v>
      </c>
      <c r="O294" s="8" t="s">
        <v>18</v>
      </c>
    </row>
    <row r="295" spans="1:15" ht="31.5" customHeight="1" x14ac:dyDescent="0.25">
      <c r="A295" s="8">
        <f t="shared" si="9"/>
        <v>285</v>
      </c>
      <c r="B295" s="110" t="s">
        <v>15</v>
      </c>
      <c r="C295" s="8" t="s">
        <v>316</v>
      </c>
      <c r="D295" s="8" t="s">
        <v>63</v>
      </c>
      <c r="E295" s="9">
        <v>1168</v>
      </c>
      <c r="F295" s="9">
        <v>0</v>
      </c>
      <c r="G295" s="9">
        <v>50</v>
      </c>
      <c r="H295" s="9">
        <v>1400</v>
      </c>
      <c r="I295" s="9">
        <v>982.6</v>
      </c>
      <c r="J295" s="9">
        <v>0</v>
      </c>
      <c r="K295" s="9">
        <v>250</v>
      </c>
      <c r="L295" s="168">
        <v>0</v>
      </c>
      <c r="M295" s="10">
        <f t="shared" si="8"/>
        <v>3850.6</v>
      </c>
      <c r="N295" s="8" t="s">
        <v>18</v>
      </c>
      <c r="O295" s="8" t="s">
        <v>18</v>
      </c>
    </row>
    <row r="296" spans="1:15" ht="31.5" customHeight="1" x14ac:dyDescent="0.25">
      <c r="A296" s="8">
        <f t="shared" si="9"/>
        <v>286</v>
      </c>
      <c r="B296" s="110" t="s">
        <v>15</v>
      </c>
      <c r="C296" s="8" t="s">
        <v>317</v>
      </c>
      <c r="D296" s="8" t="s">
        <v>63</v>
      </c>
      <c r="E296" s="9">
        <v>1168</v>
      </c>
      <c r="F296" s="9">
        <v>0</v>
      </c>
      <c r="G296" s="9">
        <v>35</v>
      </c>
      <c r="H296" s="9">
        <v>1400</v>
      </c>
      <c r="I296" s="9">
        <v>982.6</v>
      </c>
      <c r="J296" s="9">
        <v>0</v>
      </c>
      <c r="K296" s="9">
        <v>250</v>
      </c>
      <c r="L296" s="168">
        <v>0</v>
      </c>
      <c r="M296" s="10">
        <f t="shared" si="8"/>
        <v>3835.6</v>
      </c>
      <c r="N296" s="8" t="s">
        <v>18</v>
      </c>
      <c r="O296" s="8" t="s">
        <v>18</v>
      </c>
    </row>
    <row r="297" spans="1:15" ht="31.5" customHeight="1" x14ac:dyDescent="0.25">
      <c r="A297" s="8">
        <f t="shared" si="9"/>
        <v>287</v>
      </c>
      <c r="B297" s="110" t="s">
        <v>15</v>
      </c>
      <c r="C297" s="8" t="s">
        <v>318</v>
      </c>
      <c r="D297" s="8" t="s">
        <v>63</v>
      </c>
      <c r="E297" s="9">
        <v>1168</v>
      </c>
      <c r="F297" s="9">
        <v>0</v>
      </c>
      <c r="G297" s="9">
        <v>35</v>
      </c>
      <c r="H297" s="9">
        <v>1400</v>
      </c>
      <c r="I297" s="9">
        <v>982.6</v>
      </c>
      <c r="J297" s="9">
        <v>0</v>
      </c>
      <c r="K297" s="9">
        <v>250</v>
      </c>
      <c r="L297" s="168">
        <v>0</v>
      </c>
      <c r="M297" s="10">
        <f t="shared" si="8"/>
        <v>3835.6</v>
      </c>
      <c r="N297" s="8" t="s">
        <v>18</v>
      </c>
      <c r="O297" s="8" t="s">
        <v>18</v>
      </c>
    </row>
    <row r="298" spans="1:15" ht="31.5" customHeight="1" x14ac:dyDescent="0.25">
      <c r="A298" s="8">
        <f t="shared" si="9"/>
        <v>288</v>
      </c>
      <c r="B298" s="110" t="s">
        <v>15</v>
      </c>
      <c r="C298" s="8" t="s">
        <v>319</v>
      </c>
      <c r="D298" s="8" t="s">
        <v>63</v>
      </c>
      <c r="E298" s="9">
        <v>1168</v>
      </c>
      <c r="F298" s="9">
        <v>0</v>
      </c>
      <c r="G298" s="9">
        <v>0</v>
      </c>
      <c r="H298" s="9">
        <v>1400</v>
      </c>
      <c r="I298" s="9">
        <v>982.6</v>
      </c>
      <c r="J298" s="9">
        <v>0</v>
      </c>
      <c r="K298" s="9">
        <v>250</v>
      </c>
      <c r="L298" s="168">
        <v>0</v>
      </c>
      <c r="M298" s="10">
        <f t="shared" si="8"/>
        <v>3800.6</v>
      </c>
      <c r="N298" s="8" t="s">
        <v>18</v>
      </c>
      <c r="O298" s="8" t="s">
        <v>18</v>
      </c>
    </row>
    <row r="299" spans="1:15" ht="31.5" customHeight="1" x14ac:dyDescent="0.25">
      <c r="A299" s="8">
        <f t="shared" si="9"/>
        <v>289</v>
      </c>
      <c r="B299" s="110" t="s">
        <v>15</v>
      </c>
      <c r="C299" s="8" t="s">
        <v>320</v>
      </c>
      <c r="D299" s="8" t="s">
        <v>63</v>
      </c>
      <c r="E299" s="9">
        <v>1168</v>
      </c>
      <c r="F299" s="9">
        <v>0</v>
      </c>
      <c r="G299" s="9">
        <v>35</v>
      </c>
      <c r="H299" s="9">
        <v>1400</v>
      </c>
      <c r="I299" s="9">
        <v>982.6</v>
      </c>
      <c r="J299" s="9">
        <v>0</v>
      </c>
      <c r="K299" s="9">
        <v>250</v>
      </c>
      <c r="L299" s="168">
        <v>0</v>
      </c>
      <c r="M299" s="10">
        <f t="shared" si="8"/>
        <v>3835.6</v>
      </c>
      <c r="N299" s="8" t="s">
        <v>18</v>
      </c>
      <c r="O299" s="8" t="s">
        <v>18</v>
      </c>
    </row>
    <row r="300" spans="1:15" ht="31.5" customHeight="1" x14ac:dyDescent="0.25">
      <c r="A300" s="8">
        <f t="shared" si="9"/>
        <v>290</v>
      </c>
      <c r="B300" s="110" t="s">
        <v>15</v>
      </c>
      <c r="C300" s="8" t="s">
        <v>321</v>
      </c>
      <c r="D300" s="8" t="s">
        <v>63</v>
      </c>
      <c r="E300" s="9">
        <v>1168</v>
      </c>
      <c r="F300" s="9">
        <v>0</v>
      </c>
      <c r="G300" s="9">
        <v>50</v>
      </c>
      <c r="H300" s="9">
        <v>1400</v>
      </c>
      <c r="I300" s="9">
        <v>982.6</v>
      </c>
      <c r="J300" s="9">
        <v>0</v>
      </c>
      <c r="K300" s="9">
        <v>250</v>
      </c>
      <c r="L300" s="9">
        <v>0</v>
      </c>
      <c r="M300" s="10">
        <f t="shared" si="8"/>
        <v>3850.6</v>
      </c>
      <c r="N300" s="8"/>
      <c r="O300" s="8"/>
    </row>
    <row r="301" spans="1:15" ht="31.5" customHeight="1" x14ac:dyDescent="0.25">
      <c r="A301" s="8">
        <f t="shared" si="9"/>
        <v>291</v>
      </c>
      <c r="B301" s="110" t="s">
        <v>15</v>
      </c>
      <c r="C301" s="8" t="s">
        <v>322</v>
      </c>
      <c r="D301" s="8" t="s">
        <v>63</v>
      </c>
      <c r="E301" s="9">
        <v>1168</v>
      </c>
      <c r="F301" s="9">
        <v>0</v>
      </c>
      <c r="G301" s="9">
        <v>75</v>
      </c>
      <c r="H301" s="9">
        <v>1400</v>
      </c>
      <c r="I301" s="9">
        <v>982.6</v>
      </c>
      <c r="J301" s="9">
        <v>0</v>
      </c>
      <c r="K301" s="9">
        <v>250</v>
      </c>
      <c r="L301" s="168">
        <v>0</v>
      </c>
      <c r="M301" s="10">
        <f t="shared" si="8"/>
        <v>3875.6</v>
      </c>
      <c r="N301" s="8" t="s">
        <v>18</v>
      </c>
      <c r="O301" s="8" t="s">
        <v>18</v>
      </c>
    </row>
    <row r="302" spans="1:15" ht="31.5" customHeight="1" x14ac:dyDescent="0.25">
      <c r="A302" s="8">
        <f t="shared" si="9"/>
        <v>292</v>
      </c>
      <c r="B302" s="110" t="s">
        <v>15</v>
      </c>
      <c r="C302" s="8" t="s">
        <v>323</v>
      </c>
      <c r="D302" s="8" t="s">
        <v>63</v>
      </c>
      <c r="E302" s="9">
        <v>1168</v>
      </c>
      <c r="F302" s="9">
        <v>0</v>
      </c>
      <c r="G302" s="9">
        <v>35</v>
      </c>
      <c r="H302" s="9">
        <v>1400</v>
      </c>
      <c r="I302" s="9">
        <v>982.6</v>
      </c>
      <c r="J302" s="9">
        <v>0</v>
      </c>
      <c r="K302" s="9">
        <v>250</v>
      </c>
      <c r="L302" s="168">
        <v>0</v>
      </c>
      <c r="M302" s="10">
        <f t="shared" si="8"/>
        <v>3835.6</v>
      </c>
      <c r="N302" s="8" t="s">
        <v>18</v>
      </c>
      <c r="O302" s="8" t="s">
        <v>18</v>
      </c>
    </row>
    <row r="303" spans="1:15" ht="31.5" customHeight="1" x14ac:dyDescent="0.25">
      <c r="A303" s="8">
        <f t="shared" si="9"/>
        <v>293</v>
      </c>
      <c r="B303" s="110" t="s">
        <v>15</v>
      </c>
      <c r="C303" s="8" t="s">
        <v>324</v>
      </c>
      <c r="D303" s="8" t="s">
        <v>63</v>
      </c>
      <c r="E303" s="9">
        <v>1168</v>
      </c>
      <c r="F303" s="9">
        <v>0</v>
      </c>
      <c r="G303" s="9">
        <v>35</v>
      </c>
      <c r="H303" s="9">
        <v>1400</v>
      </c>
      <c r="I303" s="9">
        <v>982.6</v>
      </c>
      <c r="J303" s="9">
        <v>0</v>
      </c>
      <c r="K303" s="9">
        <v>250</v>
      </c>
      <c r="L303" s="168">
        <v>0</v>
      </c>
      <c r="M303" s="10">
        <f t="shared" si="8"/>
        <v>3835.6</v>
      </c>
      <c r="N303" s="8" t="s">
        <v>18</v>
      </c>
      <c r="O303" s="8" t="s">
        <v>18</v>
      </c>
    </row>
    <row r="304" spans="1:15" ht="31.5" customHeight="1" x14ac:dyDescent="0.25">
      <c r="A304" s="8">
        <f t="shared" si="9"/>
        <v>294</v>
      </c>
      <c r="B304" s="110" t="s">
        <v>15</v>
      </c>
      <c r="C304" s="8" t="s">
        <v>325</v>
      </c>
      <c r="D304" s="8" t="s">
        <v>49</v>
      </c>
      <c r="E304" s="9">
        <v>3757</v>
      </c>
      <c r="F304" s="9"/>
      <c r="G304" s="9">
        <v>0</v>
      </c>
      <c r="H304" s="9">
        <v>3000</v>
      </c>
      <c r="I304" s="9"/>
      <c r="J304" s="9">
        <v>0</v>
      </c>
      <c r="K304" s="9">
        <v>250</v>
      </c>
      <c r="L304" s="168"/>
      <c r="M304" s="10">
        <f t="shared" si="8"/>
        <v>7007</v>
      </c>
      <c r="N304" s="8" t="s">
        <v>18</v>
      </c>
      <c r="O304" s="8" t="s">
        <v>18</v>
      </c>
    </row>
    <row r="305" spans="1:15" ht="31.5" customHeight="1" x14ac:dyDescent="0.25">
      <c r="A305" s="8">
        <f t="shared" si="9"/>
        <v>295</v>
      </c>
      <c r="B305" s="110" t="s">
        <v>15</v>
      </c>
      <c r="C305" s="8" t="s">
        <v>326</v>
      </c>
      <c r="D305" s="8" t="s">
        <v>63</v>
      </c>
      <c r="E305" s="9">
        <v>1168</v>
      </c>
      <c r="F305" s="9">
        <v>0</v>
      </c>
      <c r="G305" s="9">
        <v>35</v>
      </c>
      <c r="H305" s="9">
        <v>1400</v>
      </c>
      <c r="I305" s="9">
        <v>982.6</v>
      </c>
      <c r="J305" s="9">
        <v>0</v>
      </c>
      <c r="K305" s="9">
        <v>250</v>
      </c>
      <c r="L305" s="168">
        <v>0</v>
      </c>
      <c r="M305" s="10">
        <f t="shared" si="8"/>
        <v>3835.6</v>
      </c>
      <c r="N305" s="8" t="s">
        <v>18</v>
      </c>
      <c r="O305" s="8" t="s">
        <v>18</v>
      </c>
    </row>
    <row r="306" spans="1:15" ht="31.5" customHeight="1" x14ac:dyDescent="0.25">
      <c r="A306" s="8">
        <f t="shared" si="9"/>
        <v>296</v>
      </c>
      <c r="B306" s="110" t="s">
        <v>15</v>
      </c>
      <c r="C306" s="8" t="s">
        <v>327</v>
      </c>
      <c r="D306" s="8" t="s">
        <v>63</v>
      </c>
      <c r="E306" s="9">
        <v>1168</v>
      </c>
      <c r="F306" s="9">
        <v>0</v>
      </c>
      <c r="G306" s="9">
        <v>0</v>
      </c>
      <c r="H306" s="9">
        <v>1400</v>
      </c>
      <c r="I306" s="9">
        <v>982.6</v>
      </c>
      <c r="J306" s="9">
        <v>0</v>
      </c>
      <c r="K306" s="9">
        <v>250</v>
      </c>
      <c r="L306" s="168">
        <v>0</v>
      </c>
      <c r="M306" s="10">
        <f t="shared" si="8"/>
        <v>3800.6</v>
      </c>
      <c r="N306" s="8" t="s">
        <v>18</v>
      </c>
      <c r="O306" s="8" t="s">
        <v>18</v>
      </c>
    </row>
    <row r="307" spans="1:15" ht="31.5" customHeight="1" x14ac:dyDescent="0.25">
      <c r="A307" s="8">
        <f t="shared" si="9"/>
        <v>297</v>
      </c>
      <c r="B307" s="110" t="s">
        <v>15</v>
      </c>
      <c r="C307" s="8" t="s">
        <v>328</v>
      </c>
      <c r="D307" s="8" t="s">
        <v>63</v>
      </c>
      <c r="E307" s="9">
        <v>1168</v>
      </c>
      <c r="F307" s="9">
        <v>0</v>
      </c>
      <c r="G307" s="9">
        <v>0</v>
      </c>
      <c r="H307" s="9">
        <v>1400</v>
      </c>
      <c r="I307" s="9">
        <v>982.6</v>
      </c>
      <c r="J307" s="9">
        <v>0</v>
      </c>
      <c r="K307" s="9">
        <v>250</v>
      </c>
      <c r="L307" s="168">
        <v>0</v>
      </c>
      <c r="M307" s="10">
        <f t="shared" si="8"/>
        <v>3800.6</v>
      </c>
      <c r="N307" s="8" t="s">
        <v>18</v>
      </c>
      <c r="O307" s="8" t="s">
        <v>18</v>
      </c>
    </row>
    <row r="308" spans="1:15" ht="31.5" customHeight="1" x14ac:dyDescent="0.25">
      <c r="A308" s="8">
        <f t="shared" si="9"/>
        <v>298</v>
      </c>
      <c r="B308" s="110" t="s">
        <v>15</v>
      </c>
      <c r="C308" s="8" t="s">
        <v>329</v>
      </c>
      <c r="D308" s="8" t="s">
        <v>63</v>
      </c>
      <c r="E308" s="9">
        <v>1168</v>
      </c>
      <c r="F308" s="9">
        <v>0</v>
      </c>
      <c r="G308" s="9">
        <v>0</v>
      </c>
      <c r="H308" s="9">
        <v>1400</v>
      </c>
      <c r="I308" s="9">
        <v>982.6</v>
      </c>
      <c r="J308" s="9">
        <v>0</v>
      </c>
      <c r="K308" s="9">
        <v>250</v>
      </c>
      <c r="L308" s="168">
        <v>0</v>
      </c>
      <c r="M308" s="10">
        <f t="shared" si="8"/>
        <v>3800.6</v>
      </c>
      <c r="N308" s="8" t="s">
        <v>18</v>
      </c>
      <c r="O308" s="8" t="s">
        <v>18</v>
      </c>
    </row>
    <row r="309" spans="1:15" ht="31.5" customHeight="1" x14ac:dyDescent="0.25">
      <c r="A309" s="8">
        <f t="shared" si="9"/>
        <v>299</v>
      </c>
      <c r="B309" s="110" t="s">
        <v>15</v>
      </c>
      <c r="C309" s="8" t="s">
        <v>330</v>
      </c>
      <c r="D309" s="8" t="s">
        <v>63</v>
      </c>
      <c r="E309" s="9">
        <v>1168</v>
      </c>
      <c r="F309" s="9">
        <v>0</v>
      </c>
      <c r="G309" s="9">
        <v>75</v>
      </c>
      <c r="H309" s="9">
        <v>1400</v>
      </c>
      <c r="I309" s="9">
        <v>982.6</v>
      </c>
      <c r="J309" s="9">
        <v>0</v>
      </c>
      <c r="K309" s="9">
        <v>250</v>
      </c>
      <c r="L309" s="168">
        <v>0</v>
      </c>
      <c r="M309" s="10">
        <f t="shared" si="8"/>
        <v>3875.6</v>
      </c>
      <c r="N309" s="8" t="s">
        <v>18</v>
      </c>
      <c r="O309" s="8" t="s">
        <v>18</v>
      </c>
    </row>
    <row r="310" spans="1:15" ht="31.5" customHeight="1" x14ac:dyDescent="0.25">
      <c r="A310" s="8">
        <f t="shared" si="9"/>
        <v>300</v>
      </c>
      <c r="B310" s="110" t="s">
        <v>15</v>
      </c>
      <c r="C310" s="8" t="s">
        <v>331</v>
      </c>
      <c r="D310" s="8" t="s">
        <v>63</v>
      </c>
      <c r="E310" s="9">
        <v>1168</v>
      </c>
      <c r="F310" s="9">
        <v>0</v>
      </c>
      <c r="G310" s="9">
        <v>35</v>
      </c>
      <c r="H310" s="9">
        <v>1400</v>
      </c>
      <c r="I310" s="9">
        <v>982.6</v>
      </c>
      <c r="J310" s="9">
        <v>0</v>
      </c>
      <c r="K310" s="9">
        <v>250</v>
      </c>
      <c r="L310" s="168">
        <v>0</v>
      </c>
      <c r="M310" s="10">
        <f t="shared" si="8"/>
        <v>3835.6</v>
      </c>
      <c r="N310" s="8" t="s">
        <v>18</v>
      </c>
      <c r="O310" s="8" t="s">
        <v>18</v>
      </c>
    </row>
    <row r="311" spans="1:15" ht="31.5" customHeight="1" x14ac:dyDescent="0.25">
      <c r="A311" s="8">
        <f t="shared" si="9"/>
        <v>301</v>
      </c>
      <c r="B311" s="110" t="s">
        <v>15</v>
      </c>
      <c r="C311" s="8" t="s">
        <v>332</v>
      </c>
      <c r="D311" s="8" t="s">
        <v>63</v>
      </c>
      <c r="E311" s="9">
        <v>1168</v>
      </c>
      <c r="F311" s="9">
        <v>0</v>
      </c>
      <c r="G311" s="9">
        <v>35</v>
      </c>
      <c r="H311" s="9">
        <v>1400</v>
      </c>
      <c r="I311" s="9">
        <v>982.6</v>
      </c>
      <c r="J311" s="9">
        <v>0</v>
      </c>
      <c r="K311" s="9">
        <v>250</v>
      </c>
      <c r="L311" s="168">
        <v>0</v>
      </c>
      <c r="M311" s="10">
        <f t="shared" si="8"/>
        <v>3835.6</v>
      </c>
      <c r="N311" s="8" t="s">
        <v>18</v>
      </c>
      <c r="O311" s="8" t="s">
        <v>18</v>
      </c>
    </row>
    <row r="312" spans="1:15" ht="31.5" customHeight="1" x14ac:dyDescent="0.25">
      <c r="A312" s="8">
        <f t="shared" si="9"/>
        <v>302</v>
      </c>
      <c r="B312" s="110" t="s">
        <v>15</v>
      </c>
      <c r="C312" s="8" t="s">
        <v>333</v>
      </c>
      <c r="D312" s="8" t="s">
        <v>63</v>
      </c>
      <c r="E312" s="9">
        <v>1168</v>
      </c>
      <c r="F312" s="9">
        <v>0</v>
      </c>
      <c r="G312" s="9">
        <v>0</v>
      </c>
      <c r="H312" s="9">
        <v>1400</v>
      </c>
      <c r="I312" s="9">
        <v>982.6</v>
      </c>
      <c r="J312" s="9">
        <v>0</v>
      </c>
      <c r="K312" s="9">
        <v>250</v>
      </c>
      <c r="L312" s="168">
        <v>0</v>
      </c>
      <c r="M312" s="10">
        <f t="shared" ref="M312:M341" si="10">SUM(E312:L312)</f>
        <v>3800.6</v>
      </c>
      <c r="N312" s="8" t="s">
        <v>18</v>
      </c>
      <c r="O312" s="8" t="s">
        <v>18</v>
      </c>
    </row>
    <row r="313" spans="1:15" ht="31.5" customHeight="1" x14ac:dyDescent="0.25">
      <c r="A313" s="8">
        <f t="shared" si="9"/>
        <v>303</v>
      </c>
      <c r="B313" s="110" t="s">
        <v>15</v>
      </c>
      <c r="C313" s="8" t="s">
        <v>334</v>
      </c>
      <c r="D313" s="8" t="s">
        <v>63</v>
      </c>
      <c r="E313" s="9">
        <v>1168</v>
      </c>
      <c r="F313" s="9">
        <v>0</v>
      </c>
      <c r="G313" s="9">
        <v>0</v>
      </c>
      <c r="H313" s="9">
        <v>1400</v>
      </c>
      <c r="I313" s="9">
        <v>982.6</v>
      </c>
      <c r="J313" s="9">
        <v>0</v>
      </c>
      <c r="K313" s="9">
        <v>250</v>
      </c>
      <c r="L313" s="168">
        <v>0</v>
      </c>
      <c r="M313" s="10">
        <f t="shared" si="10"/>
        <v>3800.6</v>
      </c>
      <c r="N313" s="8" t="s">
        <v>18</v>
      </c>
      <c r="O313" s="8" t="s">
        <v>18</v>
      </c>
    </row>
    <row r="314" spans="1:15" ht="31.5" customHeight="1" x14ac:dyDescent="0.25">
      <c r="A314" s="8">
        <f t="shared" si="9"/>
        <v>304</v>
      </c>
      <c r="B314" s="110" t="s">
        <v>15</v>
      </c>
      <c r="C314" s="8" t="s">
        <v>335</v>
      </c>
      <c r="D314" s="8" t="s">
        <v>63</v>
      </c>
      <c r="E314" s="9">
        <v>1168</v>
      </c>
      <c r="F314" s="9">
        <v>0</v>
      </c>
      <c r="G314" s="9">
        <v>35</v>
      </c>
      <c r="H314" s="9">
        <v>1400</v>
      </c>
      <c r="I314" s="9">
        <v>982.6</v>
      </c>
      <c r="J314" s="9">
        <v>0</v>
      </c>
      <c r="K314" s="9">
        <v>250</v>
      </c>
      <c r="L314" s="168">
        <v>0</v>
      </c>
      <c r="M314" s="10">
        <f t="shared" si="10"/>
        <v>3835.6</v>
      </c>
      <c r="N314" s="8" t="s">
        <v>18</v>
      </c>
      <c r="O314" s="8" t="s">
        <v>18</v>
      </c>
    </row>
    <row r="315" spans="1:15" ht="31.5" customHeight="1" x14ac:dyDescent="0.25">
      <c r="A315" s="8">
        <f t="shared" si="9"/>
        <v>305</v>
      </c>
      <c r="B315" s="110" t="s">
        <v>15</v>
      </c>
      <c r="C315" s="8" t="s">
        <v>336</v>
      </c>
      <c r="D315" s="8" t="s">
        <v>63</v>
      </c>
      <c r="E315" s="9">
        <v>1168</v>
      </c>
      <c r="F315" s="9">
        <v>0</v>
      </c>
      <c r="G315" s="9">
        <v>35</v>
      </c>
      <c r="H315" s="9">
        <v>1400</v>
      </c>
      <c r="I315" s="9">
        <v>982.6</v>
      </c>
      <c r="J315" s="9">
        <v>0</v>
      </c>
      <c r="K315" s="9">
        <v>250</v>
      </c>
      <c r="L315" s="168">
        <v>0</v>
      </c>
      <c r="M315" s="10">
        <f t="shared" si="10"/>
        <v>3835.6</v>
      </c>
      <c r="N315" s="8" t="s">
        <v>18</v>
      </c>
      <c r="O315" s="8" t="s">
        <v>18</v>
      </c>
    </row>
    <row r="316" spans="1:15" ht="31.5" customHeight="1" x14ac:dyDescent="0.25">
      <c r="A316" s="8">
        <f t="shared" si="9"/>
        <v>306</v>
      </c>
      <c r="B316" s="110" t="s">
        <v>15</v>
      </c>
      <c r="C316" s="8" t="s">
        <v>337</v>
      </c>
      <c r="D316" s="8" t="s">
        <v>63</v>
      </c>
      <c r="E316" s="9">
        <v>1168</v>
      </c>
      <c r="F316" s="9">
        <v>0</v>
      </c>
      <c r="G316" s="9">
        <v>0</v>
      </c>
      <c r="H316" s="9">
        <v>1400</v>
      </c>
      <c r="I316" s="9">
        <v>982.6</v>
      </c>
      <c r="J316" s="9">
        <v>0</v>
      </c>
      <c r="K316" s="9">
        <v>250</v>
      </c>
      <c r="L316" s="168">
        <v>0</v>
      </c>
      <c r="M316" s="10">
        <f t="shared" si="10"/>
        <v>3800.6</v>
      </c>
      <c r="N316" s="8" t="s">
        <v>18</v>
      </c>
      <c r="O316" s="8" t="s">
        <v>18</v>
      </c>
    </row>
    <row r="317" spans="1:15" ht="31.5" customHeight="1" x14ac:dyDescent="0.25">
      <c r="A317" s="8">
        <f t="shared" si="9"/>
        <v>307</v>
      </c>
      <c r="B317" s="110" t="s">
        <v>15</v>
      </c>
      <c r="C317" s="8" t="s">
        <v>338</v>
      </c>
      <c r="D317" s="8" t="s">
        <v>63</v>
      </c>
      <c r="E317" s="9">
        <v>1168</v>
      </c>
      <c r="F317" s="9">
        <v>0</v>
      </c>
      <c r="G317" s="9">
        <v>0</v>
      </c>
      <c r="H317" s="9">
        <v>1400</v>
      </c>
      <c r="I317" s="9">
        <v>982.6</v>
      </c>
      <c r="J317" s="9">
        <v>0</v>
      </c>
      <c r="K317" s="9">
        <v>250</v>
      </c>
      <c r="L317" s="168">
        <v>0</v>
      </c>
      <c r="M317" s="10">
        <f t="shared" si="10"/>
        <v>3800.6</v>
      </c>
      <c r="N317" s="8" t="s">
        <v>18</v>
      </c>
      <c r="O317" s="8" t="s">
        <v>18</v>
      </c>
    </row>
    <row r="318" spans="1:15" ht="31.5" customHeight="1" x14ac:dyDescent="0.25">
      <c r="A318" s="8">
        <f t="shared" si="9"/>
        <v>308</v>
      </c>
      <c r="B318" s="110" t="s">
        <v>15</v>
      </c>
      <c r="C318" s="8" t="s">
        <v>339</v>
      </c>
      <c r="D318" s="8" t="s">
        <v>63</v>
      </c>
      <c r="E318" s="9">
        <v>1168</v>
      </c>
      <c r="F318" s="9">
        <v>0</v>
      </c>
      <c r="G318" s="9">
        <v>35</v>
      </c>
      <c r="H318" s="9">
        <v>1400</v>
      </c>
      <c r="I318" s="9">
        <v>982.6</v>
      </c>
      <c r="J318" s="9">
        <v>0</v>
      </c>
      <c r="K318" s="9">
        <v>250</v>
      </c>
      <c r="L318" s="168">
        <v>0</v>
      </c>
      <c r="M318" s="10">
        <f t="shared" si="10"/>
        <v>3835.6</v>
      </c>
      <c r="N318" s="8" t="s">
        <v>18</v>
      </c>
      <c r="O318" s="8" t="s">
        <v>18</v>
      </c>
    </row>
    <row r="319" spans="1:15" ht="31.5" customHeight="1" x14ac:dyDescent="0.25">
      <c r="A319" s="8">
        <f t="shared" si="9"/>
        <v>309</v>
      </c>
      <c r="B319" s="110" t="s">
        <v>15</v>
      </c>
      <c r="C319" s="8" t="s">
        <v>340</v>
      </c>
      <c r="D319" s="8" t="s">
        <v>63</v>
      </c>
      <c r="E319" s="9">
        <v>1168</v>
      </c>
      <c r="F319" s="9">
        <v>0</v>
      </c>
      <c r="G319" s="9">
        <v>0</v>
      </c>
      <c r="H319" s="9">
        <v>1400</v>
      </c>
      <c r="I319" s="9">
        <v>982.6</v>
      </c>
      <c r="J319" s="9">
        <v>0</v>
      </c>
      <c r="K319" s="9">
        <v>250</v>
      </c>
      <c r="L319" s="168">
        <v>0</v>
      </c>
      <c r="M319" s="10">
        <f t="shared" si="10"/>
        <v>3800.6</v>
      </c>
      <c r="N319" s="8" t="s">
        <v>18</v>
      </c>
      <c r="O319" s="8" t="s">
        <v>18</v>
      </c>
    </row>
    <row r="320" spans="1:15" ht="31.5" customHeight="1" x14ac:dyDescent="0.25">
      <c r="A320" s="8">
        <f t="shared" si="9"/>
        <v>310</v>
      </c>
      <c r="B320" s="110" t="s">
        <v>15</v>
      </c>
      <c r="C320" s="8" t="s">
        <v>341</v>
      </c>
      <c r="D320" s="8" t="s">
        <v>63</v>
      </c>
      <c r="E320" s="9">
        <v>1168</v>
      </c>
      <c r="F320" s="9">
        <v>0</v>
      </c>
      <c r="G320" s="9">
        <v>35</v>
      </c>
      <c r="H320" s="9">
        <v>1400</v>
      </c>
      <c r="I320" s="9">
        <v>982.6</v>
      </c>
      <c r="J320" s="9">
        <v>0</v>
      </c>
      <c r="K320" s="9">
        <v>250</v>
      </c>
      <c r="L320" s="168">
        <v>0</v>
      </c>
      <c r="M320" s="10">
        <f t="shared" si="10"/>
        <v>3835.6</v>
      </c>
      <c r="N320" s="8" t="s">
        <v>18</v>
      </c>
      <c r="O320" s="8" t="s">
        <v>18</v>
      </c>
    </row>
    <row r="321" spans="1:15" ht="31.5" customHeight="1" x14ac:dyDescent="0.25">
      <c r="A321" s="8">
        <f t="shared" si="9"/>
        <v>311</v>
      </c>
      <c r="B321" s="110" t="s">
        <v>15</v>
      </c>
      <c r="C321" s="8" t="s">
        <v>342</v>
      </c>
      <c r="D321" s="8" t="s">
        <v>63</v>
      </c>
      <c r="E321" s="9">
        <v>1168</v>
      </c>
      <c r="F321" s="9">
        <v>0</v>
      </c>
      <c r="G321" s="9">
        <v>0</v>
      </c>
      <c r="H321" s="9">
        <v>1400</v>
      </c>
      <c r="I321" s="9">
        <v>982.6</v>
      </c>
      <c r="J321" s="9">
        <v>0</v>
      </c>
      <c r="K321" s="9">
        <v>250</v>
      </c>
      <c r="L321" s="168">
        <v>0</v>
      </c>
      <c r="M321" s="10">
        <f t="shared" si="10"/>
        <v>3800.6</v>
      </c>
      <c r="N321" s="8" t="s">
        <v>18</v>
      </c>
      <c r="O321" s="8" t="s">
        <v>18</v>
      </c>
    </row>
    <row r="322" spans="1:15" ht="31.5" customHeight="1" x14ac:dyDescent="0.25">
      <c r="A322" s="8">
        <f t="shared" si="9"/>
        <v>312</v>
      </c>
      <c r="B322" s="110" t="s">
        <v>15</v>
      </c>
      <c r="C322" s="8" t="s">
        <v>343</v>
      </c>
      <c r="D322" s="8" t="s">
        <v>63</v>
      </c>
      <c r="E322" s="9">
        <v>1168</v>
      </c>
      <c r="F322" s="9">
        <v>0</v>
      </c>
      <c r="G322" s="9">
        <v>0</v>
      </c>
      <c r="H322" s="9">
        <v>1400</v>
      </c>
      <c r="I322" s="9">
        <v>982.6</v>
      </c>
      <c r="J322" s="9">
        <v>0</v>
      </c>
      <c r="K322" s="9">
        <v>250</v>
      </c>
      <c r="L322" s="168">
        <v>0</v>
      </c>
      <c r="M322" s="10">
        <f t="shared" si="10"/>
        <v>3800.6</v>
      </c>
      <c r="N322" s="8" t="s">
        <v>18</v>
      </c>
      <c r="O322" s="8" t="s">
        <v>18</v>
      </c>
    </row>
    <row r="323" spans="1:15" s="2" customFormat="1" ht="33.75" customHeight="1" x14ac:dyDescent="0.25">
      <c r="A323" s="8">
        <f t="shared" si="9"/>
        <v>313</v>
      </c>
      <c r="B323" s="110" t="s">
        <v>15</v>
      </c>
      <c r="C323" s="8" t="s">
        <v>344</v>
      </c>
      <c r="D323" s="8" t="s">
        <v>63</v>
      </c>
      <c r="E323" s="9">
        <v>1168</v>
      </c>
      <c r="F323" s="9">
        <v>0</v>
      </c>
      <c r="G323" s="9">
        <v>35</v>
      </c>
      <c r="H323" s="9">
        <v>1400</v>
      </c>
      <c r="I323" s="9">
        <v>982.6</v>
      </c>
      <c r="J323" s="9">
        <v>0</v>
      </c>
      <c r="K323" s="9">
        <v>250</v>
      </c>
      <c r="L323" s="168">
        <v>0</v>
      </c>
      <c r="M323" s="10">
        <f t="shared" si="10"/>
        <v>3835.6</v>
      </c>
      <c r="N323" s="8" t="s">
        <v>18</v>
      </c>
      <c r="O323" s="8" t="s">
        <v>18</v>
      </c>
    </row>
    <row r="324" spans="1:15" s="2" customFormat="1" ht="33.75" customHeight="1" x14ac:dyDescent="0.25">
      <c r="A324" s="8">
        <f t="shared" si="9"/>
        <v>314</v>
      </c>
      <c r="B324" s="110" t="s">
        <v>15</v>
      </c>
      <c r="C324" s="8" t="s">
        <v>345</v>
      </c>
      <c r="D324" s="8" t="s">
        <v>38</v>
      </c>
      <c r="E324" s="9">
        <v>2441</v>
      </c>
      <c r="F324" s="9">
        <v>0</v>
      </c>
      <c r="G324" s="9">
        <v>75</v>
      </c>
      <c r="H324" s="9">
        <v>2400</v>
      </c>
      <c r="I324" s="9"/>
      <c r="J324" s="9">
        <v>0</v>
      </c>
      <c r="K324" s="9">
        <v>250</v>
      </c>
      <c r="L324" s="168">
        <v>0</v>
      </c>
      <c r="M324" s="10">
        <f t="shared" si="10"/>
        <v>5166</v>
      </c>
      <c r="N324" s="8" t="s">
        <v>18</v>
      </c>
      <c r="O324" s="8" t="s">
        <v>18</v>
      </c>
    </row>
    <row r="325" spans="1:15" ht="31.5" customHeight="1" x14ac:dyDescent="0.25">
      <c r="A325" s="8">
        <f t="shared" si="9"/>
        <v>315</v>
      </c>
      <c r="B325" s="110" t="s">
        <v>15</v>
      </c>
      <c r="C325" s="8" t="s">
        <v>346</v>
      </c>
      <c r="D325" s="8" t="s">
        <v>63</v>
      </c>
      <c r="E325" s="9">
        <v>1168</v>
      </c>
      <c r="F325" s="9">
        <v>0</v>
      </c>
      <c r="G325" s="9">
        <v>35</v>
      </c>
      <c r="H325" s="9">
        <v>1400</v>
      </c>
      <c r="I325" s="9">
        <v>982.6</v>
      </c>
      <c r="J325" s="9">
        <v>0</v>
      </c>
      <c r="K325" s="9">
        <v>250</v>
      </c>
      <c r="L325" s="168">
        <v>0</v>
      </c>
      <c r="M325" s="10">
        <f t="shared" si="10"/>
        <v>3835.6</v>
      </c>
      <c r="N325" s="8" t="s">
        <v>18</v>
      </c>
      <c r="O325" s="8" t="s">
        <v>18</v>
      </c>
    </row>
    <row r="326" spans="1:15" ht="31.5" customHeight="1" x14ac:dyDescent="0.25">
      <c r="A326" s="8">
        <f t="shared" si="9"/>
        <v>316</v>
      </c>
      <c r="B326" s="110" t="s">
        <v>15</v>
      </c>
      <c r="C326" s="8" t="s">
        <v>347</v>
      </c>
      <c r="D326" s="8" t="s">
        <v>63</v>
      </c>
      <c r="E326" s="9">
        <v>1168</v>
      </c>
      <c r="F326" s="9">
        <v>0</v>
      </c>
      <c r="G326" s="9">
        <v>35</v>
      </c>
      <c r="H326" s="9">
        <v>1400</v>
      </c>
      <c r="I326" s="9">
        <v>982.6</v>
      </c>
      <c r="J326" s="9">
        <v>0</v>
      </c>
      <c r="K326" s="9">
        <v>250</v>
      </c>
      <c r="L326" s="168">
        <v>0</v>
      </c>
      <c r="M326" s="10">
        <f t="shared" si="10"/>
        <v>3835.6</v>
      </c>
      <c r="N326" s="8" t="s">
        <v>18</v>
      </c>
      <c r="O326" s="8" t="s">
        <v>18</v>
      </c>
    </row>
    <row r="327" spans="1:15" s="2" customFormat="1" ht="33.75" customHeight="1" x14ac:dyDescent="0.25">
      <c r="A327" s="8">
        <f t="shared" si="9"/>
        <v>317</v>
      </c>
      <c r="B327" s="110" t="s">
        <v>15</v>
      </c>
      <c r="C327" s="8" t="s">
        <v>348</v>
      </c>
      <c r="D327" s="8" t="s">
        <v>63</v>
      </c>
      <c r="E327" s="9">
        <v>1168</v>
      </c>
      <c r="F327" s="9">
        <v>0</v>
      </c>
      <c r="G327" s="9">
        <v>50</v>
      </c>
      <c r="H327" s="9">
        <v>1400</v>
      </c>
      <c r="I327" s="9">
        <v>982.6</v>
      </c>
      <c r="J327" s="9">
        <v>0</v>
      </c>
      <c r="K327" s="9">
        <v>250</v>
      </c>
      <c r="L327" s="168">
        <v>0</v>
      </c>
      <c r="M327" s="10">
        <f t="shared" si="10"/>
        <v>3850.6</v>
      </c>
      <c r="N327" s="8" t="s">
        <v>18</v>
      </c>
      <c r="O327" s="8" t="s">
        <v>18</v>
      </c>
    </row>
    <row r="328" spans="1:15" s="2" customFormat="1" ht="33.75" customHeight="1" x14ac:dyDescent="0.25">
      <c r="A328" s="8">
        <f t="shared" si="9"/>
        <v>318</v>
      </c>
      <c r="B328" s="110" t="s">
        <v>15</v>
      </c>
      <c r="C328" s="111" t="s">
        <v>349</v>
      </c>
      <c r="D328" s="8" t="s">
        <v>63</v>
      </c>
      <c r="E328" s="9">
        <v>1168</v>
      </c>
      <c r="F328" s="9">
        <v>0</v>
      </c>
      <c r="G328" s="9">
        <v>50</v>
      </c>
      <c r="H328" s="9">
        <v>1400</v>
      </c>
      <c r="I328" s="9">
        <v>982.6</v>
      </c>
      <c r="J328" s="9">
        <v>0</v>
      </c>
      <c r="K328" s="9">
        <v>250</v>
      </c>
      <c r="L328" s="168">
        <v>0</v>
      </c>
      <c r="M328" s="10">
        <f t="shared" si="10"/>
        <v>3850.6</v>
      </c>
      <c r="N328" s="8"/>
      <c r="O328" s="8"/>
    </row>
    <row r="329" spans="1:15" ht="31.5" customHeight="1" x14ac:dyDescent="0.25">
      <c r="A329" s="8">
        <f t="shared" si="9"/>
        <v>319</v>
      </c>
      <c r="B329" s="110" t="s">
        <v>15</v>
      </c>
      <c r="C329" s="8" t="s">
        <v>350</v>
      </c>
      <c r="D329" s="8" t="s">
        <v>63</v>
      </c>
      <c r="E329" s="9">
        <v>1168</v>
      </c>
      <c r="F329" s="9">
        <v>0</v>
      </c>
      <c r="G329" s="9">
        <v>50</v>
      </c>
      <c r="H329" s="9">
        <v>1400</v>
      </c>
      <c r="I329" s="9">
        <v>982.6</v>
      </c>
      <c r="J329" s="9">
        <v>0</v>
      </c>
      <c r="K329" s="9">
        <v>250</v>
      </c>
      <c r="L329" s="9">
        <v>0</v>
      </c>
      <c r="M329" s="10">
        <f t="shared" si="10"/>
        <v>3850.6</v>
      </c>
      <c r="N329" s="8" t="s">
        <v>18</v>
      </c>
      <c r="O329" s="8" t="s">
        <v>18</v>
      </c>
    </row>
    <row r="330" spans="1:15" ht="31.5" customHeight="1" x14ac:dyDescent="0.25">
      <c r="A330" s="8">
        <f t="shared" si="9"/>
        <v>320</v>
      </c>
      <c r="B330" s="110" t="s">
        <v>15</v>
      </c>
      <c r="C330" s="8" t="s">
        <v>351</v>
      </c>
      <c r="D330" s="8" t="s">
        <v>63</v>
      </c>
      <c r="E330" s="9">
        <v>1168</v>
      </c>
      <c r="F330" s="9"/>
      <c r="G330" s="9">
        <v>50</v>
      </c>
      <c r="H330" s="9">
        <v>1400</v>
      </c>
      <c r="I330" s="9">
        <v>982.6</v>
      </c>
      <c r="J330" s="9">
        <v>0</v>
      </c>
      <c r="K330" s="9">
        <v>250</v>
      </c>
      <c r="L330" s="168">
        <v>0</v>
      </c>
      <c r="M330" s="10">
        <f t="shared" si="10"/>
        <v>3850.6</v>
      </c>
      <c r="N330" s="8" t="s">
        <v>18</v>
      </c>
      <c r="O330" s="8" t="s">
        <v>18</v>
      </c>
    </row>
    <row r="331" spans="1:15" ht="31.5" customHeight="1" x14ac:dyDescent="0.25">
      <c r="A331" s="8">
        <f t="shared" si="9"/>
        <v>321</v>
      </c>
      <c r="B331" s="110" t="s">
        <v>15</v>
      </c>
      <c r="C331" s="8" t="s">
        <v>352</v>
      </c>
      <c r="D331" s="8" t="s">
        <v>63</v>
      </c>
      <c r="E331" s="9">
        <v>1168</v>
      </c>
      <c r="F331" s="9">
        <v>0</v>
      </c>
      <c r="G331" s="9">
        <v>35</v>
      </c>
      <c r="H331" s="9">
        <v>1400</v>
      </c>
      <c r="I331" s="9">
        <v>982.6</v>
      </c>
      <c r="J331" s="9">
        <v>0</v>
      </c>
      <c r="K331" s="9">
        <v>250</v>
      </c>
      <c r="L331" s="9">
        <v>0</v>
      </c>
      <c r="M331" s="10">
        <f t="shared" si="10"/>
        <v>3835.6</v>
      </c>
      <c r="N331" s="8" t="s">
        <v>18</v>
      </c>
      <c r="O331" s="8" t="s">
        <v>18</v>
      </c>
    </row>
    <row r="332" spans="1:15" ht="31.5" customHeight="1" x14ac:dyDescent="0.25">
      <c r="A332" s="8">
        <f t="shared" si="9"/>
        <v>322</v>
      </c>
      <c r="B332" s="110" t="s">
        <v>15</v>
      </c>
      <c r="C332" s="8" t="s">
        <v>353</v>
      </c>
      <c r="D332" s="8" t="s">
        <v>63</v>
      </c>
      <c r="E332" s="9">
        <v>1168</v>
      </c>
      <c r="F332" s="9">
        <v>0</v>
      </c>
      <c r="G332" s="9">
        <v>35</v>
      </c>
      <c r="H332" s="9">
        <v>1400</v>
      </c>
      <c r="I332" s="9">
        <v>982.6</v>
      </c>
      <c r="J332" s="9">
        <v>0</v>
      </c>
      <c r="K332" s="9">
        <v>250</v>
      </c>
      <c r="L332" s="168">
        <v>0</v>
      </c>
      <c r="M332" s="10">
        <f t="shared" si="10"/>
        <v>3835.6</v>
      </c>
      <c r="N332" s="8" t="s">
        <v>18</v>
      </c>
      <c r="O332" s="8" t="s">
        <v>18</v>
      </c>
    </row>
    <row r="333" spans="1:15" ht="31.5" customHeight="1" x14ac:dyDescent="0.25">
      <c r="A333" s="8">
        <f t="shared" ref="A333:A341" si="11">A332+1</f>
        <v>323</v>
      </c>
      <c r="B333" s="110" t="s">
        <v>15</v>
      </c>
      <c r="C333" s="8" t="s">
        <v>354</v>
      </c>
      <c r="D333" s="8" t="s">
        <v>355</v>
      </c>
      <c r="E333" s="9">
        <v>3525</v>
      </c>
      <c r="F333" s="9">
        <v>0</v>
      </c>
      <c r="G333" s="9">
        <v>0</v>
      </c>
      <c r="H333" s="9">
        <v>2000</v>
      </c>
      <c r="I333" s="168">
        <v>0</v>
      </c>
      <c r="J333" s="9">
        <v>375</v>
      </c>
      <c r="K333" s="9">
        <v>250</v>
      </c>
      <c r="L333" s="168">
        <v>0</v>
      </c>
      <c r="M333" s="10">
        <f t="shared" si="10"/>
        <v>6150</v>
      </c>
      <c r="N333" s="8" t="s">
        <v>18</v>
      </c>
      <c r="O333" s="8" t="s">
        <v>18</v>
      </c>
    </row>
    <row r="334" spans="1:15" s="2" customFormat="1" ht="33.75" customHeight="1" x14ac:dyDescent="0.25">
      <c r="A334" s="8">
        <f t="shared" si="11"/>
        <v>324</v>
      </c>
      <c r="B334" s="110" t="s">
        <v>15</v>
      </c>
      <c r="C334" s="111" t="s">
        <v>356</v>
      </c>
      <c r="D334" s="8" t="s">
        <v>63</v>
      </c>
      <c r="E334" s="112">
        <v>1168</v>
      </c>
      <c r="F334" s="9">
        <v>0</v>
      </c>
      <c r="G334" s="9">
        <v>50</v>
      </c>
      <c r="H334" s="9">
        <v>1400</v>
      </c>
      <c r="I334" s="9">
        <v>1155.05</v>
      </c>
      <c r="J334" s="9">
        <v>0</v>
      </c>
      <c r="K334" s="9">
        <v>250</v>
      </c>
      <c r="L334" s="168">
        <v>0</v>
      </c>
      <c r="M334" s="10">
        <f t="shared" si="10"/>
        <v>4023.05</v>
      </c>
      <c r="N334" s="8" t="s">
        <v>18</v>
      </c>
      <c r="O334" s="8" t="s">
        <v>18</v>
      </c>
    </row>
    <row r="335" spans="1:15" s="2" customFormat="1" ht="33.75" customHeight="1" x14ac:dyDescent="0.25">
      <c r="A335" s="8">
        <f t="shared" si="11"/>
        <v>325</v>
      </c>
      <c r="B335" s="110" t="s">
        <v>15</v>
      </c>
      <c r="C335" s="111" t="s">
        <v>357</v>
      </c>
      <c r="D335" s="8" t="s">
        <v>32</v>
      </c>
      <c r="E335" s="9">
        <v>5835</v>
      </c>
      <c r="F335" s="9"/>
      <c r="G335" s="9"/>
      <c r="H335" s="9">
        <v>3800</v>
      </c>
      <c r="I335" s="9"/>
      <c r="J335" s="9">
        <v>375</v>
      </c>
      <c r="K335" s="9">
        <v>250</v>
      </c>
      <c r="L335" s="168"/>
      <c r="M335" s="10">
        <f t="shared" si="10"/>
        <v>10260</v>
      </c>
      <c r="N335" s="8"/>
      <c r="O335" s="8"/>
    </row>
    <row r="336" spans="1:15" s="2" customFormat="1" ht="33.75" customHeight="1" x14ac:dyDescent="0.25">
      <c r="A336" s="8">
        <f t="shared" si="11"/>
        <v>326</v>
      </c>
      <c r="B336" s="110" t="s">
        <v>15</v>
      </c>
      <c r="C336" s="111" t="s">
        <v>358</v>
      </c>
      <c r="D336" s="8" t="s">
        <v>49</v>
      </c>
      <c r="E336" s="112">
        <v>3757</v>
      </c>
      <c r="F336" s="9">
        <v>3000</v>
      </c>
      <c r="G336" s="9">
        <v>0</v>
      </c>
      <c r="H336" s="168">
        <v>0</v>
      </c>
      <c r="I336" s="168">
        <v>0</v>
      </c>
      <c r="J336" s="168">
        <v>0</v>
      </c>
      <c r="K336" s="9">
        <v>250</v>
      </c>
      <c r="L336" s="168">
        <v>0</v>
      </c>
      <c r="M336" s="10">
        <f t="shared" si="10"/>
        <v>7007</v>
      </c>
      <c r="N336" s="8" t="s">
        <v>18</v>
      </c>
      <c r="O336" s="8"/>
    </row>
    <row r="337" spans="1:16" s="2" customFormat="1" ht="33.75" customHeight="1" x14ac:dyDescent="0.25">
      <c r="A337" s="8">
        <f t="shared" si="11"/>
        <v>327</v>
      </c>
      <c r="B337" s="110" t="s">
        <v>15</v>
      </c>
      <c r="C337" s="8" t="s">
        <v>359</v>
      </c>
      <c r="D337" s="8" t="s">
        <v>63</v>
      </c>
      <c r="E337" s="112">
        <v>1168</v>
      </c>
      <c r="F337" s="9"/>
      <c r="G337" s="9">
        <v>50</v>
      </c>
      <c r="H337" s="9">
        <v>1400</v>
      </c>
      <c r="I337" s="9">
        <v>1155.05</v>
      </c>
      <c r="J337" s="9">
        <v>0</v>
      </c>
      <c r="K337" s="9">
        <v>250</v>
      </c>
      <c r="L337" s="168">
        <v>0</v>
      </c>
      <c r="M337" s="10">
        <f t="shared" si="10"/>
        <v>4023.05</v>
      </c>
      <c r="N337" s="13" t="s">
        <v>18</v>
      </c>
      <c r="O337" s="8" t="s">
        <v>18</v>
      </c>
    </row>
    <row r="338" spans="1:16" s="2" customFormat="1" ht="33.75" customHeight="1" x14ac:dyDescent="0.25">
      <c r="A338" s="8">
        <f t="shared" si="11"/>
        <v>328</v>
      </c>
      <c r="B338" s="110" t="s">
        <v>15</v>
      </c>
      <c r="C338" s="55" t="s">
        <v>360</v>
      </c>
      <c r="D338" s="8" t="s">
        <v>63</v>
      </c>
      <c r="E338" s="9">
        <v>1168</v>
      </c>
      <c r="F338" s="9">
        <v>0</v>
      </c>
      <c r="G338" s="9"/>
      <c r="H338" s="9">
        <v>1400</v>
      </c>
      <c r="I338" s="9">
        <v>982.6</v>
      </c>
      <c r="J338" s="9">
        <v>0</v>
      </c>
      <c r="K338" s="9">
        <v>250</v>
      </c>
      <c r="L338" s="168">
        <v>0</v>
      </c>
      <c r="M338" s="10">
        <f t="shared" si="10"/>
        <v>3800.6</v>
      </c>
      <c r="N338" s="8" t="s">
        <v>18</v>
      </c>
      <c r="O338" s="8" t="s">
        <v>18</v>
      </c>
    </row>
    <row r="339" spans="1:16" ht="31.5" customHeight="1" x14ac:dyDescent="0.25">
      <c r="A339" s="8">
        <f t="shared" si="11"/>
        <v>329</v>
      </c>
      <c r="B339" s="110" t="s">
        <v>15</v>
      </c>
      <c r="C339" s="111" t="s">
        <v>361</v>
      </c>
      <c r="D339" s="8" t="s">
        <v>63</v>
      </c>
      <c r="E339" s="112">
        <v>1168</v>
      </c>
      <c r="F339" s="9"/>
      <c r="G339" s="9"/>
      <c r="H339" s="9">
        <v>1400</v>
      </c>
      <c r="I339" s="9">
        <v>982.6</v>
      </c>
      <c r="J339" s="9"/>
      <c r="K339" s="9">
        <v>250</v>
      </c>
      <c r="L339" s="168"/>
      <c r="M339" s="10">
        <f t="shared" si="10"/>
        <v>3800.6</v>
      </c>
      <c r="N339" s="8"/>
      <c r="O339" s="8"/>
    </row>
    <row r="340" spans="1:16" ht="31.5" customHeight="1" x14ac:dyDescent="0.25">
      <c r="A340" s="8">
        <f t="shared" si="11"/>
        <v>330</v>
      </c>
      <c r="B340" s="110" t="s">
        <v>15</v>
      </c>
      <c r="C340" s="111" t="s">
        <v>362</v>
      </c>
      <c r="D340" s="8" t="s">
        <v>63</v>
      </c>
      <c r="E340" s="9">
        <v>1168</v>
      </c>
      <c r="F340" s="9">
        <v>0</v>
      </c>
      <c r="G340" s="9">
        <v>35</v>
      </c>
      <c r="H340" s="9">
        <v>1400</v>
      </c>
      <c r="I340" s="9">
        <v>982.6</v>
      </c>
      <c r="J340" s="9">
        <v>0</v>
      </c>
      <c r="K340" s="9">
        <v>250</v>
      </c>
      <c r="L340" s="168">
        <v>0</v>
      </c>
      <c r="M340" s="10">
        <f t="shared" si="10"/>
        <v>3835.6</v>
      </c>
      <c r="N340" s="8"/>
      <c r="O340" s="8"/>
    </row>
    <row r="341" spans="1:16" ht="31.5" customHeight="1" x14ac:dyDescent="0.25">
      <c r="A341" s="8">
        <f t="shared" si="11"/>
        <v>331</v>
      </c>
      <c r="B341" s="110" t="s">
        <v>15</v>
      </c>
      <c r="C341" s="8" t="s">
        <v>363</v>
      </c>
      <c r="D341" s="8" t="s">
        <v>63</v>
      </c>
      <c r="E341" s="112">
        <v>1168</v>
      </c>
      <c r="F341" s="9">
        <v>0</v>
      </c>
      <c r="G341" s="9">
        <v>35</v>
      </c>
      <c r="H341" s="9">
        <v>1400</v>
      </c>
      <c r="I341" s="9">
        <v>982.6</v>
      </c>
      <c r="J341" s="9">
        <v>0</v>
      </c>
      <c r="K341" s="9">
        <v>250</v>
      </c>
      <c r="L341" s="168">
        <v>0</v>
      </c>
      <c r="M341" s="10">
        <f t="shared" si="10"/>
        <v>3835.6</v>
      </c>
      <c r="N341" s="8" t="s">
        <v>18</v>
      </c>
      <c r="O341" s="8" t="s">
        <v>18</v>
      </c>
    </row>
    <row r="342" spans="1:16" ht="31.5" customHeight="1" x14ac:dyDescent="0.25">
      <c r="A342" s="14"/>
      <c r="B342" s="15"/>
      <c r="C342" s="16"/>
      <c r="D342" s="14"/>
      <c r="E342" s="17"/>
      <c r="F342" s="18"/>
      <c r="G342" s="19"/>
      <c r="H342" s="18"/>
      <c r="I342" s="18"/>
      <c r="J342" s="18"/>
      <c r="K342" s="18"/>
      <c r="L342" s="18" t="s">
        <v>364</v>
      </c>
      <c r="M342" s="20">
        <f>SUM(M11:M341)</f>
        <v>1651867.6000000106</v>
      </c>
      <c r="N342" s="14"/>
      <c r="O342" s="21"/>
    </row>
    <row r="343" spans="1:16" ht="31.5" customHeight="1" x14ac:dyDescent="0.25">
      <c r="M343" s="22"/>
    </row>
    <row r="344" spans="1:16" ht="31.5" customHeight="1" thickBot="1" x14ac:dyDescent="0.3">
      <c r="G344" s="24"/>
    </row>
    <row r="345" spans="1:16" ht="31.5" customHeight="1" thickBot="1" x14ac:dyDescent="0.3">
      <c r="C345" s="25"/>
      <c r="G345" s="22"/>
      <c r="K345" s="26"/>
      <c r="L345" s="27" t="s">
        <v>365</v>
      </c>
      <c r="M345" s="28" t="s">
        <v>366</v>
      </c>
      <c r="N345" s="14"/>
      <c r="O345" s="21"/>
    </row>
    <row r="346" spans="1:16" ht="31.5" customHeight="1" thickBot="1" x14ac:dyDescent="0.3">
      <c r="K346" s="29" t="s">
        <v>367</v>
      </c>
      <c r="L346" s="30">
        <v>352</v>
      </c>
      <c r="M346" s="31">
        <f>M342</f>
        <v>1651867.6000000106</v>
      </c>
      <c r="N346" s="139" t="s">
        <v>368</v>
      </c>
      <c r="O346" s="140"/>
    </row>
    <row r="347" spans="1:16" ht="31.5" customHeight="1" thickBot="1" x14ac:dyDescent="0.3">
      <c r="K347" s="32" t="s">
        <v>369</v>
      </c>
      <c r="L347" s="33">
        <v>35</v>
      </c>
      <c r="M347" s="34">
        <v>621737.5</v>
      </c>
      <c r="N347" s="28" t="s">
        <v>366</v>
      </c>
      <c r="O347" s="27" t="s">
        <v>365</v>
      </c>
    </row>
    <row r="348" spans="1:16" ht="31.5" customHeight="1" thickBot="1" x14ac:dyDescent="0.3">
      <c r="K348" s="35" t="s">
        <v>370</v>
      </c>
      <c r="L348" s="36">
        <f>SUM(L346:L347)</f>
        <v>387</v>
      </c>
      <c r="M348" s="37">
        <f>SUM(M346:M347)</f>
        <v>2273605.1000000108</v>
      </c>
      <c r="N348" s="38">
        <v>2297764.5</v>
      </c>
      <c r="O348" s="39">
        <v>387</v>
      </c>
      <c r="P348" s="7" t="s">
        <v>371</v>
      </c>
    </row>
    <row r="349" spans="1:16" ht="31.5" customHeight="1" x14ac:dyDescent="0.25">
      <c r="L349" s="40" t="s">
        <v>372</v>
      </c>
      <c r="M349" s="141">
        <f>N348-M348</f>
        <v>24159.399999989197</v>
      </c>
      <c r="N349" s="142"/>
    </row>
    <row r="354" spans="3:12" ht="31.5" customHeight="1" x14ac:dyDescent="0.25">
      <c r="D354" s="21" t="s">
        <v>373</v>
      </c>
      <c r="E354" s="41">
        <v>1611248.06</v>
      </c>
    </row>
    <row r="355" spans="3:12" ht="31.5" customHeight="1" x14ac:dyDescent="0.25">
      <c r="D355" s="21" t="s">
        <v>374</v>
      </c>
      <c r="E355" s="42">
        <v>626550</v>
      </c>
    </row>
    <row r="356" spans="3:12" ht="31.5" customHeight="1" x14ac:dyDescent="0.25">
      <c r="D356" s="21" t="s">
        <v>375</v>
      </c>
      <c r="E356" s="43">
        <f>SUM(E354:E355)</f>
        <v>2237798.06</v>
      </c>
    </row>
    <row r="357" spans="3:12" ht="31.5" customHeight="1" x14ac:dyDescent="0.25">
      <c r="D357" s="21" t="s">
        <v>376</v>
      </c>
    </row>
    <row r="360" spans="3:12" ht="31.5" customHeight="1" x14ac:dyDescent="0.25">
      <c r="C360" s="7" t="s">
        <v>377</v>
      </c>
    </row>
    <row r="361" spans="3:12" ht="31.5" customHeight="1" x14ac:dyDescent="0.25">
      <c r="C361" s="7" t="s">
        <v>378</v>
      </c>
    </row>
    <row r="362" spans="3:12" ht="31.5" customHeight="1" x14ac:dyDescent="0.25">
      <c r="C362" s="7" t="s">
        <v>379</v>
      </c>
    </row>
    <row r="363" spans="3:12" ht="31.5" customHeight="1" x14ac:dyDescent="0.25">
      <c r="L363" s="44"/>
    </row>
    <row r="364" spans="3:12" ht="31.5" customHeight="1" x14ac:dyDescent="0.25">
      <c r="E364" s="41"/>
    </row>
    <row r="365" spans="3:12" ht="31.5" customHeight="1" x14ac:dyDescent="0.25">
      <c r="E365" s="42"/>
    </row>
    <row r="366" spans="3:12" ht="31.5" customHeight="1" x14ac:dyDescent="0.25">
      <c r="E366" s="43"/>
    </row>
  </sheetData>
  <autoFilter ref="A10:O349" xr:uid="{00000000-0009-0000-0000-000000000000}"/>
  <mergeCells count="4">
    <mergeCell ref="G1:M5"/>
    <mergeCell ref="A7:O8"/>
    <mergeCell ref="N346:O346"/>
    <mergeCell ref="M349:N349"/>
  </mergeCells>
  <phoneticPr fontId="18" type="noConversion"/>
  <conditionalFormatting sqref="C1:C1048576">
    <cfRule type="duplicateValues" dxfId="38" priority="1"/>
  </conditionalFormatting>
  <printOptions gridLines="1"/>
  <pageMargins left="0.75" right="0.75" top="1" bottom="1" header="0.5" footer="0.5"/>
  <pageSetup paperSize="14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D513-710E-44DE-85D0-E24E106B3A2E}">
  <sheetPr>
    <tabColor rgb="FFFFFF00"/>
  </sheetPr>
  <dimension ref="A1:XFA41"/>
  <sheetViews>
    <sheetView zoomScale="84" zoomScaleNormal="84" workbookViewId="0">
      <selection activeCell="Q11" sqref="Q11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19.140625" customWidth="1"/>
    <col min="11" max="11" width="12.5703125" customWidth="1"/>
  </cols>
  <sheetData>
    <row r="1" spans="1:1023 1028:2045 2050:4096 4101:5118 5123:6140 6145:8191 8196:9213 9218:11264 11269:12286 12291:13308 13313:15359 15364:16381" s="67" customFormat="1" ht="30.75" customHeight="1" x14ac:dyDescent="0.25">
      <c r="A1" s="66"/>
      <c r="B1" s="66"/>
      <c r="C1" s="66"/>
      <c r="D1" s="66"/>
      <c r="E1" s="143" t="s">
        <v>1859</v>
      </c>
      <c r="F1" s="144"/>
      <c r="G1" s="144"/>
      <c r="H1" s="144"/>
      <c r="I1" s="144"/>
      <c r="J1" s="144"/>
    </row>
    <row r="2" spans="1:1023 1028:2045 2050:4096 4101:5118 5123:6140 6145:8191 8196:9213 9218:11264 11269:12286 12291:13308 13313:15359 15364:16381" s="67" customFormat="1" ht="30.75" customHeight="1" x14ac:dyDescent="0.25">
      <c r="A2" s="66"/>
      <c r="B2" s="66"/>
      <c r="C2" s="66"/>
      <c r="D2" s="66"/>
      <c r="E2" s="144"/>
      <c r="F2" s="144"/>
      <c r="G2" s="144"/>
      <c r="H2" s="144"/>
      <c r="I2" s="144"/>
      <c r="J2" s="144"/>
    </row>
    <row r="3" spans="1:1023 1028:2045 2050:4096 4101:5118 5123:6140 6145:8191 8196:9213 9218:11264 11269:12286 12291:13308 13313:15359 15364:16381" s="67" customFormat="1" ht="30.75" customHeight="1" x14ac:dyDescent="0.25">
      <c r="A3" s="66"/>
      <c r="B3" s="66"/>
      <c r="C3" s="66"/>
      <c r="D3" s="66"/>
      <c r="E3" s="144"/>
      <c r="F3" s="144"/>
      <c r="G3" s="144"/>
      <c r="H3" s="144"/>
      <c r="I3" s="144"/>
      <c r="J3" s="144"/>
    </row>
    <row r="4" spans="1:1023 1028:2045 2050:4096 4101:5118 5123:6140 6145:8191 8196:9213 9218:11264 11269:12286 12291:13308 13313:15359 15364:16381" s="67" customFormat="1" ht="30.75" customHeight="1" x14ac:dyDescent="0.25">
      <c r="A4" s="66"/>
      <c r="B4" s="66"/>
      <c r="C4" s="66"/>
      <c r="D4" s="66"/>
      <c r="E4" s="144"/>
      <c r="F4" s="144"/>
      <c r="G4" s="144"/>
      <c r="H4" s="144"/>
      <c r="I4" s="144"/>
      <c r="J4" s="144"/>
    </row>
    <row r="5" spans="1:1023 1028:2045 2050:4096 4101:5118 5123:6140 6145:8191 8196:9213 9218:11264 11269:12286 12291:13308 13313:15359 15364:16381" s="67" customFormat="1" ht="30.75" customHeight="1" x14ac:dyDescent="0.25">
      <c r="A5" s="68"/>
      <c r="B5" s="68"/>
      <c r="C5" s="66"/>
      <c r="D5" s="66"/>
      <c r="E5" s="66"/>
      <c r="F5" s="66"/>
      <c r="G5" s="66"/>
      <c r="H5" s="66"/>
      <c r="I5" s="66"/>
      <c r="J5" s="66"/>
    </row>
    <row r="6" spans="1:1023 1028:2045 2050:4096 4101:5118 5123:6140 6145:8191 8196:9213 9218:11264 11269:12286 12291:13308 13313:15359 15364:16381" s="67" customFormat="1" ht="18.75" customHeight="1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23 1028:2045 2050:4096 4101:5118 5123:6140 6145:8191 8196:9213 9218:11264 11269:12286 12291:13308 13313:15359 15364:16381" s="67" customFormat="1" ht="30.75" customHeight="1" x14ac:dyDescent="0.25">
      <c r="A7" s="145" t="s">
        <v>431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023 1028:2045 2050:4096 4101:5118 5123:6140 6145:8191 8196:9213 9218:11264 11269:12286 12291:13308 13313:15359 15364:16381" s="67" customFormat="1" ht="3" customHeight="1" thickBot="1" x14ac:dyDescent="0.3">
      <c r="A8" s="148"/>
      <c r="B8" s="149"/>
      <c r="C8" s="149"/>
      <c r="D8" s="149"/>
      <c r="E8" s="149"/>
      <c r="F8" s="149"/>
      <c r="G8" s="149"/>
      <c r="H8" s="149"/>
      <c r="I8" s="149"/>
      <c r="J8" s="150"/>
    </row>
    <row r="9" spans="1:1023 1028:2045 2050:4096 4101:5118 5123:6140 6145:8191 8196:9213 9218:11264 11269:12286 12291:13308 13313:15359 15364:16381" s="67" customFormat="1" ht="30.75" customHeight="1" thickBot="1" x14ac:dyDescent="0.3">
      <c r="A9" s="66"/>
      <c r="B9" s="66"/>
      <c r="C9" s="66"/>
      <c r="D9" s="66"/>
      <c r="E9" s="66"/>
      <c r="F9" s="66"/>
      <c r="G9" s="66"/>
      <c r="H9" s="66"/>
      <c r="I9" s="66"/>
      <c r="J9" s="66"/>
    </row>
    <row r="10" spans="1:1023 1028:2045 2050:4096 4101:5118 5123:6140 6145:8191 8196:9213 9218:11264 11269:12286 12291:13308 13313:15359 15364:16381" s="73" customFormat="1" ht="45" x14ac:dyDescent="0.25">
      <c r="A10" s="69" t="s">
        <v>381</v>
      </c>
      <c r="B10" s="70" t="s">
        <v>2</v>
      </c>
      <c r="C10" s="70" t="s">
        <v>382</v>
      </c>
      <c r="D10" s="70" t="s">
        <v>3</v>
      </c>
      <c r="E10" s="70" t="s">
        <v>4</v>
      </c>
      <c r="F10" s="71" t="s">
        <v>7</v>
      </c>
      <c r="G10" s="72" t="s">
        <v>383</v>
      </c>
      <c r="H10" s="69" t="s">
        <v>384</v>
      </c>
      <c r="I10" s="70" t="s">
        <v>385</v>
      </c>
      <c r="J10" s="156" t="s">
        <v>13</v>
      </c>
      <c r="K10" s="158" t="s">
        <v>14</v>
      </c>
      <c r="M10" s="74"/>
      <c r="N10" s="74"/>
      <c r="O10" s="75"/>
      <c r="T10" s="74"/>
      <c r="U10" s="74"/>
      <c r="V10" s="75"/>
      <c r="AA10" s="74"/>
      <c r="AB10" s="74"/>
      <c r="AC10" s="75"/>
      <c r="AH10" s="74"/>
      <c r="AI10" s="74"/>
      <c r="AJ10" s="75"/>
      <c r="AO10" s="74"/>
      <c r="AP10" s="74"/>
      <c r="AQ10" s="75"/>
      <c r="AV10" s="74"/>
      <c r="AW10" s="74"/>
      <c r="AX10" s="75"/>
      <c r="BC10" s="74"/>
      <c r="BD10" s="74"/>
      <c r="BE10" s="75"/>
      <c r="BJ10" s="74"/>
      <c r="BK10" s="74"/>
      <c r="BL10" s="75"/>
      <c r="BQ10" s="74"/>
      <c r="BR10" s="74"/>
      <c r="BS10" s="75"/>
      <c r="BX10" s="74"/>
      <c r="BY10" s="74"/>
      <c r="BZ10" s="75"/>
      <c r="CE10" s="74"/>
      <c r="CF10" s="74"/>
      <c r="CG10" s="75"/>
      <c r="CL10" s="74"/>
      <c r="CM10" s="74"/>
      <c r="CN10" s="75"/>
      <c r="CS10" s="74"/>
      <c r="CT10" s="74"/>
      <c r="CU10" s="75"/>
      <c r="CZ10" s="74"/>
      <c r="DA10" s="74"/>
      <c r="DB10" s="75"/>
      <c r="DG10" s="74"/>
      <c r="DH10" s="74"/>
      <c r="DI10" s="75"/>
      <c r="DN10" s="74"/>
      <c r="DO10" s="74"/>
      <c r="DP10" s="75"/>
      <c r="DU10" s="74"/>
      <c r="DV10" s="74"/>
      <c r="DW10" s="75"/>
      <c r="EB10" s="74"/>
      <c r="EC10" s="74"/>
      <c r="ED10" s="75"/>
      <c r="EI10" s="74"/>
      <c r="EJ10" s="74"/>
      <c r="EK10" s="75"/>
      <c r="EP10" s="74"/>
      <c r="EQ10" s="74"/>
      <c r="ER10" s="75"/>
      <c r="EW10" s="74"/>
      <c r="EX10" s="74"/>
      <c r="EY10" s="75"/>
      <c r="FD10" s="74"/>
      <c r="FE10" s="74"/>
      <c r="FF10" s="75"/>
      <c r="FK10" s="74"/>
      <c r="FL10" s="74"/>
      <c r="FM10" s="75"/>
      <c r="FR10" s="74"/>
      <c r="FS10" s="74"/>
      <c r="FT10" s="75"/>
      <c r="FY10" s="74"/>
      <c r="FZ10" s="74"/>
      <c r="GA10" s="75"/>
      <c r="GF10" s="74"/>
      <c r="GG10" s="74"/>
      <c r="GH10" s="75"/>
      <c r="GM10" s="74"/>
      <c r="GN10" s="74"/>
      <c r="GO10" s="75"/>
      <c r="GT10" s="74"/>
      <c r="GU10" s="74"/>
      <c r="GV10" s="75"/>
      <c r="HA10" s="74"/>
      <c r="HB10" s="74"/>
      <c r="HC10" s="75"/>
      <c r="HH10" s="74"/>
      <c r="HI10" s="74"/>
      <c r="HJ10" s="75"/>
      <c r="HO10" s="74"/>
      <c r="HP10" s="74"/>
      <c r="HQ10" s="75"/>
      <c r="HV10" s="74"/>
      <c r="HW10" s="74"/>
      <c r="HX10" s="75"/>
      <c r="IC10" s="74"/>
      <c r="ID10" s="74"/>
      <c r="IE10" s="75"/>
      <c r="IJ10" s="74"/>
      <c r="IK10" s="74"/>
      <c r="IL10" s="75"/>
      <c r="IQ10" s="74"/>
      <c r="IR10" s="74"/>
      <c r="IS10" s="75"/>
      <c r="IX10" s="74"/>
      <c r="IY10" s="74"/>
      <c r="IZ10" s="75"/>
      <c r="JE10" s="74"/>
      <c r="JF10" s="74"/>
      <c r="JG10" s="75"/>
      <c r="JL10" s="74"/>
      <c r="JM10" s="74"/>
      <c r="JN10" s="75"/>
      <c r="JS10" s="74"/>
      <c r="JT10" s="74"/>
      <c r="JU10" s="75"/>
      <c r="JZ10" s="74"/>
      <c r="KA10" s="74"/>
      <c r="KB10" s="75"/>
      <c r="KG10" s="74"/>
      <c r="KH10" s="74"/>
      <c r="KI10" s="75"/>
      <c r="KN10" s="74"/>
      <c r="KO10" s="74"/>
      <c r="KP10" s="75"/>
      <c r="KU10" s="74"/>
      <c r="KV10" s="74"/>
      <c r="KW10" s="75"/>
      <c r="LB10" s="74"/>
      <c r="LC10" s="74"/>
      <c r="LD10" s="75"/>
      <c r="LI10" s="74"/>
      <c r="LJ10" s="74"/>
      <c r="LK10" s="75"/>
      <c r="LP10" s="74"/>
      <c r="LQ10" s="74"/>
      <c r="LR10" s="75"/>
      <c r="LW10" s="74"/>
      <c r="LX10" s="74"/>
      <c r="LY10" s="75"/>
      <c r="MD10" s="74"/>
      <c r="ME10" s="74"/>
      <c r="MF10" s="75"/>
      <c r="MK10" s="74"/>
      <c r="ML10" s="74"/>
      <c r="MM10" s="75"/>
      <c r="MR10" s="74"/>
      <c r="MS10" s="74"/>
      <c r="MT10" s="75"/>
      <c r="MY10" s="74"/>
      <c r="MZ10" s="74"/>
      <c r="NA10" s="75"/>
      <c r="NF10" s="74"/>
      <c r="NG10" s="74"/>
      <c r="NH10" s="75"/>
      <c r="NM10" s="74"/>
      <c r="NN10" s="74"/>
      <c r="NO10" s="75"/>
      <c r="NT10" s="74"/>
      <c r="NU10" s="74"/>
      <c r="NV10" s="75"/>
      <c r="OA10" s="74"/>
      <c r="OB10" s="74"/>
      <c r="OC10" s="75"/>
      <c r="OH10" s="74"/>
      <c r="OI10" s="74"/>
      <c r="OJ10" s="75"/>
      <c r="OO10" s="74"/>
      <c r="OP10" s="74"/>
      <c r="OQ10" s="75"/>
      <c r="OV10" s="74"/>
      <c r="OW10" s="74"/>
      <c r="OX10" s="75"/>
      <c r="PC10" s="74"/>
      <c r="PD10" s="74"/>
      <c r="PE10" s="75"/>
      <c r="PJ10" s="74"/>
      <c r="PK10" s="74"/>
      <c r="PL10" s="75"/>
      <c r="PQ10" s="74"/>
      <c r="PR10" s="74"/>
      <c r="PS10" s="75"/>
      <c r="PX10" s="74"/>
      <c r="PY10" s="74"/>
      <c r="PZ10" s="75"/>
      <c r="QE10" s="74"/>
      <c r="QF10" s="74"/>
      <c r="QG10" s="75"/>
      <c r="QL10" s="74"/>
      <c r="QM10" s="74"/>
      <c r="QN10" s="75"/>
      <c r="QS10" s="74"/>
      <c r="QT10" s="74"/>
      <c r="QU10" s="75"/>
      <c r="QZ10" s="74"/>
      <c r="RA10" s="74"/>
      <c r="RB10" s="75"/>
      <c r="RG10" s="74"/>
      <c r="RH10" s="74"/>
      <c r="RI10" s="75"/>
      <c r="RN10" s="74"/>
      <c r="RO10" s="74"/>
      <c r="RP10" s="75"/>
      <c r="RU10" s="74"/>
      <c r="RV10" s="74"/>
      <c r="RW10" s="75"/>
      <c r="SB10" s="74"/>
      <c r="SC10" s="74"/>
      <c r="SD10" s="75"/>
      <c r="SI10" s="74"/>
      <c r="SJ10" s="74"/>
      <c r="SK10" s="75"/>
      <c r="SP10" s="74"/>
      <c r="SQ10" s="74"/>
      <c r="SR10" s="75"/>
      <c r="SW10" s="74"/>
      <c r="SX10" s="74"/>
      <c r="SY10" s="75"/>
      <c r="TD10" s="74"/>
      <c r="TE10" s="74"/>
      <c r="TF10" s="75"/>
      <c r="TK10" s="74"/>
      <c r="TL10" s="74"/>
      <c r="TM10" s="75"/>
      <c r="TR10" s="74"/>
      <c r="TS10" s="74"/>
      <c r="TT10" s="75"/>
      <c r="TY10" s="74"/>
      <c r="TZ10" s="74"/>
      <c r="UA10" s="75"/>
      <c r="UF10" s="74"/>
      <c r="UG10" s="74"/>
      <c r="UH10" s="75"/>
      <c r="UM10" s="74"/>
      <c r="UN10" s="74"/>
      <c r="UO10" s="75"/>
      <c r="UT10" s="74"/>
      <c r="UU10" s="74"/>
      <c r="UV10" s="75"/>
      <c r="VA10" s="74"/>
      <c r="VB10" s="74"/>
      <c r="VC10" s="75"/>
      <c r="VH10" s="74"/>
      <c r="VI10" s="74"/>
      <c r="VJ10" s="75"/>
      <c r="VO10" s="74"/>
      <c r="VP10" s="74"/>
      <c r="VQ10" s="75"/>
      <c r="VV10" s="74"/>
      <c r="VW10" s="74"/>
      <c r="VX10" s="75"/>
      <c r="WC10" s="74"/>
      <c r="WD10" s="74"/>
      <c r="WE10" s="75"/>
      <c r="WJ10" s="74"/>
      <c r="WK10" s="74"/>
      <c r="WL10" s="75"/>
      <c r="WQ10" s="74"/>
      <c r="WR10" s="74"/>
      <c r="WS10" s="75"/>
      <c r="WX10" s="74"/>
      <c r="WY10" s="74"/>
      <c r="WZ10" s="75"/>
      <c r="XE10" s="74"/>
      <c r="XF10" s="74"/>
      <c r="XG10" s="75"/>
      <c r="XL10" s="74"/>
      <c r="XM10" s="74"/>
      <c r="XN10" s="75"/>
      <c r="XS10" s="74"/>
      <c r="XT10" s="74"/>
      <c r="XU10" s="75"/>
      <c r="XZ10" s="74"/>
      <c r="YA10" s="74"/>
      <c r="YB10" s="75"/>
      <c r="YG10" s="74"/>
      <c r="YH10" s="74"/>
      <c r="YI10" s="75"/>
      <c r="YN10" s="74"/>
      <c r="YO10" s="74"/>
      <c r="YP10" s="75"/>
      <c r="YU10" s="74"/>
      <c r="YV10" s="74"/>
      <c r="YW10" s="75"/>
      <c r="ZB10" s="74"/>
      <c r="ZC10" s="74"/>
      <c r="ZD10" s="75"/>
      <c r="ZI10" s="74"/>
      <c r="ZJ10" s="74"/>
      <c r="ZK10" s="75"/>
      <c r="ZP10" s="74"/>
      <c r="ZQ10" s="74"/>
      <c r="ZR10" s="75"/>
      <c r="ZW10" s="74"/>
      <c r="ZX10" s="74"/>
      <c r="ZY10" s="75"/>
      <c r="AAD10" s="74"/>
      <c r="AAE10" s="74"/>
      <c r="AAF10" s="75"/>
      <c r="AAK10" s="74"/>
      <c r="AAL10" s="74"/>
      <c r="AAM10" s="75"/>
      <c r="AAR10" s="74"/>
      <c r="AAS10" s="74"/>
      <c r="AAT10" s="75"/>
      <c r="AAY10" s="74"/>
      <c r="AAZ10" s="74"/>
      <c r="ABA10" s="75"/>
      <c r="ABF10" s="74"/>
      <c r="ABG10" s="74"/>
      <c r="ABH10" s="75"/>
      <c r="ABM10" s="74"/>
      <c r="ABN10" s="74"/>
      <c r="ABO10" s="75"/>
      <c r="ABT10" s="74"/>
      <c r="ABU10" s="74"/>
      <c r="ABV10" s="75"/>
      <c r="ACA10" s="74"/>
      <c r="ACB10" s="74"/>
      <c r="ACC10" s="75"/>
      <c r="ACH10" s="74"/>
      <c r="ACI10" s="74"/>
      <c r="ACJ10" s="75"/>
      <c r="ACO10" s="74"/>
      <c r="ACP10" s="74"/>
      <c r="ACQ10" s="75"/>
      <c r="ACV10" s="74"/>
      <c r="ACW10" s="74"/>
      <c r="ACX10" s="75"/>
      <c r="ADC10" s="74"/>
      <c r="ADD10" s="74"/>
      <c r="ADE10" s="75"/>
      <c r="ADJ10" s="74"/>
      <c r="ADK10" s="74"/>
      <c r="ADL10" s="75"/>
      <c r="ADQ10" s="74"/>
      <c r="ADR10" s="74"/>
      <c r="ADS10" s="75"/>
      <c r="ADX10" s="74"/>
      <c r="ADY10" s="74"/>
      <c r="ADZ10" s="75"/>
      <c r="AEE10" s="74"/>
      <c r="AEF10" s="74"/>
      <c r="AEG10" s="75"/>
      <c r="AEL10" s="74"/>
      <c r="AEM10" s="74"/>
      <c r="AEN10" s="75"/>
      <c r="AES10" s="74"/>
      <c r="AET10" s="74"/>
      <c r="AEU10" s="75"/>
      <c r="AEZ10" s="74"/>
      <c r="AFA10" s="74"/>
      <c r="AFB10" s="75"/>
      <c r="AFG10" s="74"/>
      <c r="AFH10" s="74"/>
      <c r="AFI10" s="75"/>
      <c r="AFN10" s="74"/>
      <c r="AFO10" s="74"/>
      <c r="AFP10" s="75"/>
      <c r="AFU10" s="74"/>
      <c r="AFV10" s="74"/>
      <c r="AFW10" s="75"/>
      <c r="AGB10" s="74"/>
      <c r="AGC10" s="74"/>
      <c r="AGD10" s="75"/>
      <c r="AGI10" s="74"/>
      <c r="AGJ10" s="74"/>
      <c r="AGK10" s="75"/>
      <c r="AGP10" s="74"/>
      <c r="AGQ10" s="74"/>
      <c r="AGR10" s="75"/>
      <c r="AGW10" s="74"/>
      <c r="AGX10" s="74"/>
      <c r="AGY10" s="75"/>
      <c r="AHD10" s="74"/>
      <c r="AHE10" s="74"/>
      <c r="AHF10" s="75"/>
      <c r="AHK10" s="74"/>
      <c r="AHL10" s="74"/>
      <c r="AHM10" s="75"/>
      <c r="AHR10" s="74"/>
      <c r="AHS10" s="74"/>
      <c r="AHT10" s="75"/>
      <c r="AHY10" s="74"/>
      <c r="AHZ10" s="74"/>
      <c r="AIA10" s="75"/>
      <c r="AIF10" s="74"/>
      <c r="AIG10" s="74"/>
      <c r="AIH10" s="75"/>
      <c r="AIM10" s="74"/>
      <c r="AIN10" s="74"/>
      <c r="AIO10" s="75"/>
      <c r="AIT10" s="74"/>
      <c r="AIU10" s="74"/>
      <c r="AIV10" s="75"/>
      <c r="AJA10" s="74"/>
      <c r="AJB10" s="74"/>
      <c r="AJC10" s="75"/>
      <c r="AJH10" s="74"/>
      <c r="AJI10" s="74"/>
      <c r="AJJ10" s="75"/>
      <c r="AJO10" s="74"/>
      <c r="AJP10" s="74"/>
      <c r="AJQ10" s="75"/>
      <c r="AJV10" s="74"/>
      <c r="AJW10" s="74"/>
      <c r="AJX10" s="75"/>
      <c r="AKC10" s="74"/>
      <c r="AKD10" s="74"/>
      <c r="AKE10" s="75"/>
      <c r="AKJ10" s="74"/>
      <c r="AKK10" s="74"/>
      <c r="AKL10" s="75"/>
      <c r="AKQ10" s="74"/>
      <c r="AKR10" s="74"/>
      <c r="AKS10" s="75"/>
      <c r="AKX10" s="74"/>
      <c r="AKY10" s="74"/>
      <c r="AKZ10" s="75"/>
      <c r="ALE10" s="74"/>
      <c r="ALF10" s="74"/>
      <c r="ALG10" s="75"/>
      <c r="ALL10" s="74"/>
      <c r="ALM10" s="74"/>
      <c r="ALN10" s="75"/>
      <c r="ALS10" s="74"/>
      <c r="ALT10" s="74"/>
      <c r="ALU10" s="75"/>
      <c r="ALZ10" s="74"/>
      <c r="AMA10" s="74"/>
      <c r="AMB10" s="75"/>
      <c r="AMG10" s="74"/>
      <c r="AMH10" s="74"/>
      <c r="AMI10" s="75"/>
      <c r="AMN10" s="74"/>
      <c r="AMO10" s="74"/>
      <c r="AMP10" s="75"/>
      <c r="AMU10" s="74"/>
      <c r="AMV10" s="74"/>
      <c r="AMW10" s="75"/>
      <c r="ANB10" s="74"/>
      <c r="ANC10" s="74"/>
      <c r="AND10" s="75"/>
      <c r="ANI10" s="74"/>
      <c r="ANJ10" s="74"/>
      <c r="ANK10" s="75"/>
      <c r="ANP10" s="74"/>
      <c r="ANQ10" s="74"/>
      <c r="ANR10" s="75"/>
      <c r="ANW10" s="74"/>
      <c r="ANX10" s="74"/>
      <c r="ANY10" s="75"/>
      <c r="AOD10" s="74"/>
      <c r="AOE10" s="74"/>
      <c r="AOF10" s="75"/>
      <c r="AOK10" s="74"/>
      <c r="AOL10" s="74"/>
      <c r="AOM10" s="75"/>
      <c r="AOR10" s="74"/>
      <c r="AOS10" s="74"/>
      <c r="AOT10" s="75"/>
      <c r="AOY10" s="74"/>
      <c r="AOZ10" s="74"/>
      <c r="APA10" s="75"/>
      <c r="APF10" s="74"/>
      <c r="APG10" s="74"/>
      <c r="APH10" s="75"/>
      <c r="APM10" s="74"/>
      <c r="APN10" s="74"/>
      <c r="APO10" s="75"/>
      <c r="APT10" s="74"/>
      <c r="APU10" s="74"/>
      <c r="APV10" s="75"/>
      <c r="AQA10" s="74"/>
      <c r="AQB10" s="74"/>
      <c r="AQC10" s="75"/>
      <c r="AQH10" s="74"/>
      <c r="AQI10" s="74"/>
      <c r="AQJ10" s="75"/>
      <c r="AQO10" s="74"/>
      <c r="AQP10" s="74"/>
      <c r="AQQ10" s="75"/>
      <c r="AQV10" s="74"/>
      <c r="AQW10" s="74"/>
      <c r="AQX10" s="75"/>
      <c r="ARC10" s="74"/>
      <c r="ARD10" s="74"/>
      <c r="ARE10" s="75"/>
      <c r="ARJ10" s="74"/>
      <c r="ARK10" s="74"/>
      <c r="ARL10" s="75"/>
      <c r="ARQ10" s="74"/>
      <c r="ARR10" s="74"/>
      <c r="ARS10" s="75"/>
      <c r="ARX10" s="74"/>
      <c r="ARY10" s="74"/>
      <c r="ARZ10" s="75"/>
      <c r="ASE10" s="74"/>
      <c r="ASF10" s="74"/>
      <c r="ASG10" s="75"/>
      <c r="ASL10" s="74"/>
      <c r="ASM10" s="74"/>
      <c r="ASN10" s="75"/>
      <c r="ASS10" s="74"/>
      <c r="AST10" s="74"/>
      <c r="ASU10" s="75"/>
      <c r="ASZ10" s="74"/>
      <c r="ATA10" s="74"/>
      <c r="ATB10" s="75"/>
      <c r="ATG10" s="74"/>
      <c r="ATH10" s="74"/>
      <c r="ATI10" s="75"/>
      <c r="ATN10" s="74"/>
      <c r="ATO10" s="74"/>
      <c r="ATP10" s="75"/>
      <c r="ATU10" s="74"/>
      <c r="ATV10" s="74"/>
      <c r="ATW10" s="75"/>
      <c r="AUB10" s="74"/>
      <c r="AUC10" s="74"/>
      <c r="AUD10" s="75"/>
      <c r="AUI10" s="74"/>
      <c r="AUJ10" s="74"/>
      <c r="AUK10" s="75"/>
      <c r="AUP10" s="74"/>
      <c r="AUQ10" s="74"/>
      <c r="AUR10" s="75"/>
      <c r="AUW10" s="74"/>
      <c r="AUX10" s="74"/>
      <c r="AUY10" s="75"/>
      <c r="AVD10" s="74"/>
      <c r="AVE10" s="74"/>
      <c r="AVF10" s="75"/>
      <c r="AVK10" s="74"/>
      <c r="AVL10" s="74"/>
      <c r="AVM10" s="75"/>
      <c r="AVR10" s="74"/>
      <c r="AVS10" s="74"/>
      <c r="AVT10" s="75"/>
      <c r="AVY10" s="74"/>
      <c r="AVZ10" s="74"/>
      <c r="AWA10" s="75"/>
      <c r="AWF10" s="74"/>
      <c r="AWG10" s="74"/>
      <c r="AWH10" s="75"/>
      <c r="AWM10" s="74"/>
      <c r="AWN10" s="74"/>
      <c r="AWO10" s="75"/>
      <c r="AWT10" s="74"/>
      <c r="AWU10" s="74"/>
      <c r="AWV10" s="75"/>
      <c r="AXA10" s="74"/>
      <c r="AXB10" s="74"/>
      <c r="AXC10" s="75"/>
      <c r="AXH10" s="74"/>
      <c r="AXI10" s="74"/>
      <c r="AXJ10" s="75"/>
      <c r="AXO10" s="74"/>
      <c r="AXP10" s="74"/>
      <c r="AXQ10" s="75"/>
      <c r="AXV10" s="74"/>
      <c r="AXW10" s="74"/>
      <c r="AXX10" s="75"/>
      <c r="AYC10" s="74"/>
      <c r="AYD10" s="74"/>
      <c r="AYE10" s="75"/>
      <c r="AYJ10" s="74"/>
      <c r="AYK10" s="74"/>
      <c r="AYL10" s="75"/>
      <c r="AYQ10" s="74"/>
      <c r="AYR10" s="74"/>
      <c r="AYS10" s="75"/>
      <c r="AYX10" s="74"/>
      <c r="AYY10" s="74"/>
      <c r="AYZ10" s="75"/>
      <c r="AZE10" s="74"/>
      <c r="AZF10" s="74"/>
      <c r="AZG10" s="75"/>
      <c r="AZL10" s="74"/>
      <c r="AZM10" s="74"/>
      <c r="AZN10" s="75"/>
      <c r="AZS10" s="74"/>
      <c r="AZT10" s="74"/>
      <c r="AZU10" s="75"/>
      <c r="AZZ10" s="74"/>
      <c r="BAA10" s="74"/>
      <c r="BAB10" s="75"/>
      <c r="BAG10" s="74"/>
      <c r="BAH10" s="74"/>
      <c r="BAI10" s="75"/>
      <c r="BAN10" s="74"/>
      <c r="BAO10" s="74"/>
      <c r="BAP10" s="75"/>
      <c r="BAU10" s="74"/>
      <c r="BAV10" s="74"/>
      <c r="BAW10" s="75"/>
      <c r="BBB10" s="74"/>
      <c r="BBC10" s="74"/>
      <c r="BBD10" s="75"/>
      <c r="BBI10" s="74"/>
      <c r="BBJ10" s="74"/>
      <c r="BBK10" s="75"/>
      <c r="BBP10" s="74"/>
      <c r="BBQ10" s="74"/>
      <c r="BBR10" s="75"/>
      <c r="BBW10" s="74"/>
      <c r="BBX10" s="74"/>
      <c r="BBY10" s="75"/>
      <c r="BCD10" s="74"/>
      <c r="BCE10" s="74"/>
      <c r="BCF10" s="75"/>
      <c r="BCK10" s="74"/>
      <c r="BCL10" s="74"/>
      <c r="BCM10" s="75"/>
      <c r="BCR10" s="74"/>
      <c r="BCS10" s="74"/>
      <c r="BCT10" s="75"/>
      <c r="BCY10" s="74"/>
      <c r="BCZ10" s="74"/>
      <c r="BDA10" s="75"/>
      <c r="BDF10" s="74"/>
      <c r="BDG10" s="74"/>
      <c r="BDH10" s="75"/>
      <c r="BDM10" s="74"/>
      <c r="BDN10" s="74"/>
      <c r="BDO10" s="75"/>
      <c r="BDT10" s="74"/>
      <c r="BDU10" s="74"/>
      <c r="BDV10" s="75"/>
      <c r="BEA10" s="74"/>
      <c r="BEB10" s="74"/>
      <c r="BEC10" s="75"/>
      <c r="BEH10" s="74"/>
      <c r="BEI10" s="74"/>
      <c r="BEJ10" s="75"/>
      <c r="BEO10" s="74"/>
      <c r="BEP10" s="74"/>
      <c r="BEQ10" s="75"/>
      <c r="BEV10" s="74"/>
      <c r="BEW10" s="74"/>
      <c r="BEX10" s="75"/>
      <c r="BFC10" s="74"/>
      <c r="BFD10" s="74"/>
      <c r="BFE10" s="75"/>
      <c r="BFJ10" s="74"/>
      <c r="BFK10" s="74"/>
      <c r="BFL10" s="75"/>
      <c r="BFQ10" s="74"/>
      <c r="BFR10" s="74"/>
      <c r="BFS10" s="75"/>
      <c r="BFX10" s="74"/>
      <c r="BFY10" s="74"/>
      <c r="BFZ10" s="75"/>
      <c r="BGE10" s="74"/>
      <c r="BGF10" s="74"/>
      <c r="BGG10" s="75"/>
      <c r="BGL10" s="74"/>
      <c r="BGM10" s="74"/>
      <c r="BGN10" s="75"/>
      <c r="BGS10" s="74"/>
      <c r="BGT10" s="74"/>
      <c r="BGU10" s="75"/>
      <c r="BGZ10" s="74"/>
      <c r="BHA10" s="74"/>
      <c r="BHB10" s="75"/>
      <c r="BHG10" s="74"/>
      <c r="BHH10" s="74"/>
      <c r="BHI10" s="75"/>
      <c r="BHN10" s="74"/>
      <c r="BHO10" s="74"/>
      <c r="BHP10" s="75"/>
      <c r="BHU10" s="74"/>
      <c r="BHV10" s="74"/>
      <c r="BHW10" s="75"/>
      <c r="BIB10" s="74"/>
      <c r="BIC10" s="74"/>
      <c r="BID10" s="75"/>
      <c r="BII10" s="74"/>
      <c r="BIJ10" s="74"/>
      <c r="BIK10" s="75"/>
      <c r="BIP10" s="74"/>
      <c r="BIQ10" s="74"/>
      <c r="BIR10" s="75"/>
      <c r="BIW10" s="74"/>
      <c r="BIX10" s="74"/>
      <c r="BIY10" s="75"/>
      <c r="BJD10" s="74"/>
      <c r="BJE10" s="74"/>
      <c r="BJF10" s="75"/>
      <c r="BJK10" s="74"/>
      <c r="BJL10" s="74"/>
      <c r="BJM10" s="75"/>
      <c r="BJR10" s="74"/>
      <c r="BJS10" s="74"/>
      <c r="BJT10" s="75"/>
      <c r="BJY10" s="74"/>
      <c r="BJZ10" s="74"/>
      <c r="BKA10" s="75"/>
      <c r="BKF10" s="74"/>
      <c r="BKG10" s="74"/>
      <c r="BKH10" s="75"/>
      <c r="BKM10" s="74"/>
      <c r="BKN10" s="74"/>
      <c r="BKO10" s="75"/>
      <c r="BKT10" s="74"/>
      <c r="BKU10" s="74"/>
      <c r="BKV10" s="75"/>
      <c r="BLA10" s="74"/>
      <c r="BLB10" s="74"/>
      <c r="BLC10" s="75"/>
      <c r="BLH10" s="74"/>
      <c r="BLI10" s="74"/>
      <c r="BLJ10" s="75"/>
      <c r="BLO10" s="74"/>
      <c r="BLP10" s="74"/>
      <c r="BLQ10" s="75"/>
      <c r="BLV10" s="74"/>
      <c r="BLW10" s="74"/>
      <c r="BLX10" s="75"/>
      <c r="BMC10" s="74"/>
      <c r="BMD10" s="74"/>
      <c r="BME10" s="75"/>
      <c r="BMJ10" s="74"/>
      <c r="BMK10" s="74"/>
      <c r="BML10" s="75"/>
      <c r="BMQ10" s="74"/>
      <c r="BMR10" s="74"/>
      <c r="BMS10" s="75"/>
      <c r="BMX10" s="74"/>
      <c r="BMY10" s="74"/>
      <c r="BMZ10" s="75"/>
      <c r="BNE10" s="74"/>
      <c r="BNF10" s="74"/>
      <c r="BNG10" s="75"/>
      <c r="BNL10" s="74"/>
      <c r="BNM10" s="74"/>
      <c r="BNN10" s="75"/>
      <c r="BNS10" s="74"/>
      <c r="BNT10" s="74"/>
      <c r="BNU10" s="75"/>
      <c r="BNZ10" s="74"/>
      <c r="BOA10" s="74"/>
      <c r="BOB10" s="75"/>
      <c r="BOG10" s="74"/>
      <c r="BOH10" s="74"/>
      <c r="BOI10" s="75"/>
      <c r="BON10" s="74"/>
      <c r="BOO10" s="74"/>
      <c r="BOP10" s="75"/>
      <c r="BOU10" s="74"/>
      <c r="BOV10" s="74"/>
      <c r="BOW10" s="75"/>
      <c r="BPB10" s="74"/>
      <c r="BPC10" s="74"/>
      <c r="BPD10" s="75"/>
      <c r="BPI10" s="74"/>
      <c r="BPJ10" s="74"/>
      <c r="BPK10" s="75"/>
      <c r="BPP10" s="74"/>
      <c r="BPQ10" s="74"/>
      <c r="BPR10" s="75"/>
      <c r="BPW10" s="74"/>
      <c r="BPX10" s="74"/>
      <c r="BPY10" s="75"/>
      <c r="BQD10" s="74"/>
      <c r="BQE10" s="74"/>
      <c r="BQF10" s="75"/>
      <c r="BQK10" s="74"/>
      <c r="BQL10" s="74"/>
      <c r="BQM10" s="75"/>
      <c r="BQR10" s="74"/>
      <c r="BQS10" s="74"/>
      <c r="BQT10" s="75"/>
      <c r="BQY10" s="74"/>
      <c r="BQZ10" s="74"/>
      <c r="BRA10" s="75"/>
      <c r="BRF10" s="74"/>
      <c r="BRG10" s="74"/>
      <c r="BRH10" s="75"/>
      <c r="BRM10" s="74"/>
      <c r="BRN10" s="74"/>
      <c r="BRO10" s="75"/>
      <c r="BRT10" s="74"/>
      <c r="BRU10" s="74"/>
      <c r="BRV10" s="75"/>
      <c r="BSA10" s="74"/>
      <c r="BSB10" s="74"/>
      <c r="BSC10" s="75"/>
      <c r="BSH10" s="74"/>
      <c r="BSI10" s="74"/>
      <c r="BSJ10" s="75"/>
      <c r="BSO10" s="74"/>
      <c r="BSP10" s="74"/>
      <c r="BSQ10" s="75"/>
      <c r="BSV10" s="74"/>
      <c r="BSW10" s="74"/>
      <c r="BSX10" s="75"/>
      <c r="BTC10" s="74"/>
      <c r="BTD10" s="74"/>
      <c r="BTE10" s="75"/>
      <c r="BTJ10" s="74"/>
      <c r="BTK10" s="74"/>
      <c r="BTL10" s="75"/>
      <c r="BTQ10" s="74"/>
      <c r="BTR10" s="74"/>
      <c r="BTS10" s="75"/>
      <c r="BTX10" s="74"/>
      <c r="BTY10" s="74"/>
      <c r="BTZ10" s="75"/>
      <c r="BUE10" s="74"/>
      <c r="BUF10" s="74"/>
      <c r="BUG10" s="75"/>
      <c r="BUL10" s="74"/>
      <c r="BUM10" s="74"/>
      <c r="BUN10" s="75"/>
      <c r="BUS10" s="74"/>
      <c r="BUT10" s="74"/>
      <c r="BUU10" s="75"/>
      <c r="BUZ10" s="74"/>
      <c r="BVA10" s="74"/>
      <c r="BVB10" s="75"/>
      <c r="BVG10" s="74"/>
      <c r="BVH10" s="74"/>
      <c r="BVI10" s="75"/>
      <c r="BVN10" s="74"/>
      <c r="BVO10" s="74"/>
      <c r="BVP10" s="75"/>
      <c r="BVU10" s="74"/>
      <c r="BVV10" s="74"/>
      <c r="BVW10" s="75"/>
      <c r="BWB10" s="74"/>
      <c r="BWC10" s="74"/>
      <c r="BWD10" s="75"/>
      <c r="BWI10" s="74"/>
      <c r="BWJ10" s="74"/>
      <c r="BWK10" s="75"/>
      <c r="BWP10" s="74"/>
      <c r="BWQ10" s="74"/>
      <c r="BWR10" s="75"/>
      <c r="BWW10" s="74"/>
      <c r="BWX10" s="74"/>
      <c r="BWY10" s="75"/>
      <c r="BXD10" s="74"/>
      <c r="BXE10" s="74"/>
      <c r="BXF10" s="75"/>
      <c r="BXK10" s="74"/>
      <c r="BXL10" s="74"/>
      <c r="BXM10" s="75"/>
      <c r="BXR10" s="74"/>
      <c r="BXS10" s="74"/>
      <c r="BXT10" s="75"/>
      <c r="BXY10" s="74"/>
      <c r="BXZ10" s="74"/>
      <c r="BYA10" s="75"/>
      <c r="BYF10" s="74"/>
      <c r="BYG10" s="74"/>
      <c r="BYH10" s="75"/>
      <c r="BYM10" s="74"/>
      <c r="BYN10" s="74"/>
      <c r="BYO10" s="75"/>
      <c r="BYT10" s="74"/>
      <c r="BYU10" s="74"/>
      <c r="BYV10" s="75"/>
      <c r="BZA10" s="74"/>
      <c r="BZB10" s="74"/>
      <c r="BZC10" s="75"/>
      <c r="BZH10" s="74"/>
      <c r="BZI10" s="74"/>
      <c r="BZJ10" s="75"/>
      <c r="BZO10" s="74"/>
      <c r="BZP10" s="74"/>
      <c r="BZQ10" s="75"/>
      <c r="BZV10" s="74"/>
      <c r="BZW10" s="74"/>
      <c r="BZX10" s="75"/>
      <c r="CAC10" s="74"/>
      <c r="CAD10" s="74"/>
      <c r="CAE10" s="75"/>
      <c r="CAJ10" s="74"/>
      <c r="CAK10" s="74"/>
      <c r="CAL10" s="75"/>
      <c r="CAQ10" s="74"/>
      <c r="CAR10" s="74"/>
      <c r="CAS10" s="75"/>
      <c r="CAX10" s="74"/>
      <c r="CAY10" s="74"/>
      <c r="CAZ10" s="75"/>
      <c r="CBE10" s="74"/>
      <c r="CBF10" s="74"/>
      <c r="CBG10" s="75"/>
      <c r="CBL10" s="74"/>
      <c r="CBM10" s="74"/>
      <c r="CBN10" s="75"/>
      <c r="CBS10" s="74"/>
      <c r="CBT10" s="74"/>
      <c r="CBU10" s="75"/>
      <c r="CBZ10" s="74"/>
      <c r="CCA10" s="74"/>
      <c r="CCB10" s="75"/>
      <c r="CCG10" s="74"/>
      <c r="CCH10" s="74"/>
      <c r="CCI10" s="75"/>
      <c r="CCN10" s="74"/>
      <c r="CCO10" s="74"/>
      <c r="CCP10" s="75"/>
      <c r="CCU10" s="74"/>
      <c r="CCV10" s="74"/>
      <c r="CCW10" s="75"/>
      <c r="CDB10" s="74"/>
      <c r="CDC10" s="74"/>
      <c r="CDD10" s="75"/>
      <c r="CDI10" s="74"/>
      <c r="CDJ10" s="74"/>
      <c r="CDK10" s="75"/>
      <c r="CDP10" s="74"/>
      <c r="CDQ10" s="74"/>
      <c r="CDR10" s="75"/>
      <c r="CDW10" s="74"/>
      <c r="CDX10" s="74"/>
      <c r="CDY10" s="75"/>
      <c r="CED10" s="74"/>
      <c r="CEE10" s="74"/>
      <c r="CEF10" s="75"/>
      <c r="CEK10" s="74"/>
      <c r="CEL10" s="74"/>
      <c r="CEM10" s="75"/>
      <c r="CER10" s="74"/>
      <c r="CES10" s="74"/>
      <c r="CET10" s="75"/>
      <c r="CEY10" s="74"/>
      <c r="CEZ10" s="74"/>
      <c r="CFA10" s="75"/>
      <c r="CFF10" s="74"/>
      <c r="CFG10" s="74"/>
      <c r="CFH10" s="75"/>
      <c r="CFM10" s="74"/>
      <c r="CFN10" s="74"/>
      <c r="CFO10" s="75"/>
      <c r="CFT10" s="74"/>
      <c r="CFU10" s="74"/>
      <c r="CFV10" s="75"/>
      <c r="CGA10" s="74"/>
      <c r="CGB10" s="74"/>
      <c r="CGC10" s="75"/>
      <c r="CGH10" s="74"/>
      <c r="CGI10" s="74"/>
      <c r="CGJ10" s="75"/>
      <c r="CGO10" s="74"/>
      <c r="CGP10" s="74"/>
      <c r="CGQ10" s="75"/>
      <c r="CGV10" s="74"/>
      <c r="CGW10" s="74"/>
      <c r="CGX10" s="75"/>
      <c r="CHC10" s="74"/>
      <c r="CHD10" s="74"/>
      <c r="CHE10" s="75"/>
      <c r="CHJ10" s="74"/>
      <c r="CHK10" s="74"/>
      <c r="CHL10" s="75"/>
      <c r="CHQ10" s="74"/>
      <c r="CHR10" s="74"/>
      <c r="CHS10" s="75"/>
      <c r="CHX10" s="74"/>
      <c r="CHY10" s="74"/>
      <c r="CHZ10" s="75"/>
      <c r="CIE10" s="74"/>
      <c r="CIF10" s="74"/>
      <c r="CIG10" s="75"/>
      <c r="CIL10" s="74"/>
      <c r="CIM10" s="74"/>
      <c r="CIN10" s="75"/>
      <c r="CIS10" s="74"/>
      <c r="CIT10" s="74"/>
      <c r="CIU10" s="75"/>
      <c r="CIZ10" s="74"/>
      <c r="CJA10" s="74"/>
      <c r="CJB10" s="75"/>
      <c r="CJG10" s="74"/>
      <c r="CJH10" s="74"/>
      <c r="CJI10" s="75"/>
      <c r="CJN10" s="74"/>
      <c r="CJO10" s="74"/>
      <c r="CJP10" s="75"/>
      <c r="CJU10" s="74"/>
      <c r="CJV10" s="74"/>
      <c r="CJW10" s="75"/>
      <c r="CKB10" s="74"/>
      <c r="CKC10" s="74"/>
      <c r="CKD10" s="75"/>
      <c r="CKI10" s="74"/>
      <c r="CKJ10" s="74"/>
      <c r="CKK10" s="75"/>
      <c r="CKP10" s="74"/>
      <c r="CKQ10" s="74"/>
      <c r="CKR10" s="75"/>
      <c r="CKW10" s="74"/>
      <c r="CKX10" s="74"/>
      <c r="CKY10" s="75"/>
      <c r="CLD10" s="74"/>
      <c r="CLE10" s="74"/>
      <c r="CLF10" s="75"/>
      <c r="CLK10" s="74"/>
      <c r="CLL10" s="74"/>
      <c r="CLM10" s="75"/>
      <c r="CLR10" s="74"/>
      <c r="CLS10" s="74"/>
      <c r="CLT10" s="75"/>
      <c r="CLY10" s="74"/>
      <c r="CLZ10" s="74"/>
      <c r="CMA10" s="75"/>
      <c r="CMF10" s="74"/>
      <c r="CMG10" s="74"/>
      <c r="CMH10" s="75"/>
      <c r="CMM10" s="74"/>
      <c r="CMN10" s="74"/>
      <c r="CMO10" s="75"/>
      <c r="CMT10" s="74"/>
      <c r="CMU10" s="74"/>
      <c r="CMV10" s="75"/>
      <c r="CNA10" s="74"/>
      <c r="CNB10" s="74"/>
      <c r="CNC10" s="75"/>
      <c r="CNH10" s="74"/>
      <c r="CNI10" s="74"/>
      <c r="CNJ10" s="75"/>
      <c r="CNO10" s="74"/>
      <c r="CNP10" s="74"/>
      <c r="CNQ10" s="75"/>
      <c r="CNV10" s="74"/>
      <c r="CNW10" s="74"/>
      <c r="CNX10" s="75"/>
      <c r="COC10" s="74"/>
      <c r="COD10" s="74"/>
      <c r="COE10" s="75"/>
      <c r="COJ10" s="74"/>
      <c r="COK10" s="74"/>
      <c r="COL10" s="75"/>
      <c r="COQ10" s="74"/>
      <c r="COR10" s="74"/>
      <c r="COS10" s="75"/>
      <c r="COX10" s="74"/>
      <c r="COY10" s="74"/>
      <c r="COZ10" s="75"/>
      <c r="CPE10" s="74"/>
      <c r="CPF10" s="74"/>
      <c r="CPG10" s="75"/>
      <c r="CPL10" s="74"/>
      <c r="CPM10" s="74"/>
      <c r="CPN10" s="75"/>
      <c r="CPS10" s="74"/>
      <c r="CPT10" s="74"/>
      <c r="CPU10" s="75"/>
      <c r="CPZ10" s="74"/>
      <c r="CQA10" s="74"/>
      <c r="CQB10" s="75"/>
      <c r="CQG10" s="74"/>
      <c r="CQH10" s="74"/>
      <c r="CQI10" s="75"/>
      <c r="CQN10" s="74"/>
      <c r="CQO10" s="74"/>
      <c r="CQP10" s="75"/>
      <c r="CQU10" s="74"/>
      <c r="CQV10" s="74"/>
      <c r="CQW10" s="75"/>
      <c r="CRB10" s="74"/>
      <c r="CRC10" s="74"/>
      <c r="CRD10" s="75"/>
      <c r="CRI10" s="74"/>
      <c r="CRJ10" s="74"/>
      <c r="CRK10" s="75"/>
      <c r="CRP10" s="74"/>
      <c r="CRQ10" s="74"/>
      <c r="CRR10" s="75"/>
      <c r="CRW10" s="74"/>
      <c r="CRX10" s="74"/>
      <c r="CRY10" s="75"/>
      <c r="CSD10" s="74"/>
      <c r="CSE10" s="74"/>
      <c r="CSF10" s="75"/>
      <c r="CSK10" s="74"/>
      <c r="CSL10" s="74"/>
      <c r="CSM10" s="75"/>
      <c r="CSR10" s="74"/>
      <c r="CSS10" s="74"/>
      <c r="CST10" s="75"/>
      <c r="CSY10" s="74"/>
      <c r="CSZ10" s="74"/>
      <c r="CTA10" s="75"/>
      <c r="CTF10" s="74"/>
      <c r="CTG10" s="74"/>
      <c r="CTH10" s="75"/>
      <c r="CTM10" s="74"/>
      <c r="CTN10" s="74"/>
      <c r="CTO10" s="75"/>
      <c r="CTT10" s="74"/>
      <c r="CTU10" s="74"/>
      <c r="CTV10" s="75"/>
      <c r="CUA10" s="74"/>
      <c r="CUB10" s="74"/>
      <c r="CUC10" s="75"/>
      <c r="CUH10" s="74"/>
      <c r="CUI10" s="74"/>
      <c r="CUJ10" s="75"/>
      <c r="CUO10" s="74"/>
      <c r="CUP10" s="74"/>
      <c r="CUQ10" s="75"/>
      <c r="CUV10" s="74"/>
      <c r="CUW10" s="74"/>
      <c r="CUX10" s="75"/>
      <c r="CVC10" s="74"/>
      <c r="CVD10" s="74"/>
      <c r="CVE10" s="75"/>
      <c r="CVJ10" s="74"/>
      <c r="CVK10" s="74"/>
      <c r="CVL10" s="75"/>
      <c r="CVQ10" s="74"/>
      <c r="CVR10" s="74"/>
      <c r="CVS10" s="75"/>
      <c r="CVX10" s="74"/>
      <c r="CVY10" s="74"/>
      <c r="CVZ10" s="75"/>
      <c r="CWE10" s="74"/>
      <c r="CWF10" s="74"/>
      <c r="CWG10" s="75"/>
      <c r="CWL10" s="74"/>
      <c r="CWM10" s="74"/>
      <c r="CWN10" s="75"/>
      <c r="CWS10" s="74"/>
      <c r="CWT10" s="74"/>
      <c r="CWU10" s="75"/>
      <c r="CWZ10" s="74"/>
      <c r="CXA10" s="74"/>
      <c r="CXB10" s="75"/>
      <c r="CXG10" s="74"/>
      <c r="CXH10" s="74"/>
      <c r="CXI10" s="75"/>
      <c r="CXN10" s="74"/>
      <c r="CXO10" s="74"/>
      <c r="CXP10" s="75"/>
      <c r="CXU10" s="74"/>
      <c r="CXV10" s="74"/>
      <c r="CXW10" s="75"/>
      <c r="CYB10" s="74"/>
      <c r="CYC10" s="74"/>
      <c r="CYD10" s="75"/>
      <c r="CYI10" s="74"/>
      <c r="CYJ10" s="74"/>
      <c r="CYK10" s="75"/>
      <c r="CYP10" s="74"/>
      <c r="CYQ10" s="74"/>
      <c r="CYR10" s="75"/>
      <c r="CYW10" s="74"/>
      <c r="CYX10" s="74"/>
      <c r="CYY10" s="75"/>
      <c r="CZD10" s="74"/>
      <c r="CZE10" s="74"/>
      <c r="CZF10" s="75"/>
      <c r="CZK10" s="74"/>
      <c r="CZL10" s="74"/>
      <c r="CZM10" s="75"/>
      <c r="CZR10" s="74"/>
      <c r="CZS10" s="74"/>
      <c r="CZT10" s="75"/>
      <c r="CZY10" s="74"/>
      <c r="CZZ10" s="74"/>
      <c r="DAA10" s="75"/>
      <c r="DAF10" s="74"/>
      <c r="DAG10" s="74"/>
      <c r="DAH10" s="75"/>
      <c r="DAM10" s="74"/>
      <c r="DAN10" s="74"/>
      <c r="DAO10" s="75"/>
      <c r="DAT10" s="74"/>
      <c r="DAU10" s="74"/>
      <c r="DAV10" s="75"/>
      <c r="DBA10" s="74"/>
      <c r="DBB10" s="74"/>
      <c r="DBC10" s="75"/>
      <c r="DBH10" s="74"/>
      <c r="DBI10" s="74"/>
      <c r="DBJ10" s="75"/>
      <c r="DBO10" s="74"/>
      <c r="DBP10" s="74"/>
      <c r="DBQ10" s="75"/>
      <c r="DBV10" s="74"/>
      <c r="DBW10" s="74"/>
      <c r="DBX10" s="75"/>
      <c r="DCC10" s="74"/>
      <c r="DCD10" s="74"/>
      <c r="DCE10" s="75"/>
      <c r="DCJ10" s="74"/>
      <c r="DCK10" s="74"/>
      <c r="DCL10" s="75"/>
      <c r="DCQ10" s="74"/>
      <c r="DCR10" s="74"/>
      <c r="DCS10" s="75"/>
      <c r="DCX10" s="74"/>
      <c r="DCY10" s="74"/>
      <c r="DCZ10" s="75"/>
      <c r="DDE10" s="74"/>
      <c r="DDF10" s="74"/>
      <c r="DDG10" s="75"/>
      <c r="DDL10" s="74"/>
      <c r="DDM10" s="74"/>
      <c r="DDN10" s="75"/>
      <c r="DDS10" s="74"/>
      <c r="DDT10" s="74"/>
      <c r="DDU10" s="75"/>
      <c r="DDZ10" s="74"/>
      <c r="DEA10" s="74"/>
      <c r="DEB10" s="75"/>
      <c r="DEG10" s="74"/>
      <c r="DEH10" s="74"/>
      <c r="DEI10" s="75"/>
      <c r="DEN10" s="74"/>
      <c r="DEO10" s="74"/>
      <c r="DEP10" s="75"/>
      <c r="DEU10" s="74"/>
      <c r="DEV10" s="74"/>
      <c r="DEW10" s="75"/>
      <c r="DFB10" s="74"/>
      <c r="DFC10" s="74"/>
      <c r="DFD10" s="75"/>
      <c r="DFI10" s="74"/>
      <c r="DFJ10" s="74"/>
      <c r="DFK10" s="75"/>
      <c r="DFP10" s="74"/>
      <c r="DFQ10" s="74"/>
      <c r="DFR10" s="75"/>
      <c r="DFW10" s="74"/>
      <c r="DFX10" s="74"/>
      <c r="DFY10" s="75"/>
      <c r="DGD10" s="74"/>
      <c r="DGE10" s="74"/>
      <c r="DGF10" s="75"/>
      <c r="DGK10" s="74"/>
      <c r="DGL10" s="74"/>
      <c r="DGM10" s="75"/>
      <c r="DGR10" s="74"/>
      <c r="DGS10" s="74"/>
      <c r="DGT10" s="75"/>
      <c r="DGY10" s="74"/>
      <c r="DGZ10" s="74"/>
      <c r="DHA10" s="75"/>
      <c r="DHF10" s="74"/>
      <c r="DHG10" s="74"/>
      <c r="DHH10" s="75"/>
      <c r="DHM10" s="74"/>
      <c r="DHN10" s="74"/>
      <c r="DHO10" s="75"/>
      <c r="DHT10" s="74"/>
      <c r="DHU10" s="74"/>
      <c r="DHV10" s="75"/>
      <c r="DIA10" s="74"/>
      <c r="DIB10" s="74"/>
      <c r="DIC10" s="75"/>
      <c r="DIH10" s="74"/>
      <c r="DII10" s="74"/>
      <c r="DIJ10" s="75"/>
      <c r="DIO10" s="74"/>
      <c r="DIP10" s="74"/>
      <c r="DIQ10" s="75"/>
      <c r="DIV10" s="74"/>
      <c r="DIW10" s="74"/>
      <c r="DIX10" s="75"/>
      <c r="DJC10" s="74"/>
      <c r="DJD10" s="74"/>
      <c r="DJE10" s="75"/>
      <c r="DJJ10" s="74"/>
      <c r="DJK10" s="74"/>
      <c r="DJL10" s="75"/>
      <c r="DJQ10" s="74"/>
      <c r="DJR10" s="74"/>
      <c r="DJS10" s="75"/>
      <c r="DJX10" s="74"/>
      <c r="DJY10" s="74"/>
      <c r="DJZ10" s="75"/>
      <c r="DKE10" s="74"/>
      <c r="DKF10" s="74"/>
      <c r="DKG10" s="75"/>
      <c r="DKL10" s="74"/>
      <c r="DKM10" s="74"/>
      <c r="DKN10" s="75"/>
      <c r="DKS10" s="74"/>
      <c r="DKT10" s="74"/>
      <c r="DKU10" s="75"/>
      <c r="DKZ10" s="74"/>
      <c r="DLA10" s="74"/>
      <c r="DLB10" s="75"/>
      <c r="DLG10" s="74"/>
      <c r="DLH10" s="74"/>
      <c r="DLI10" s="75"/>
      <c r="DLN10" s="74"/>
      <c r="DLO10" s="74"/>
      <c r="DLP10" s="75"/>
      <c r="DLU10" s="74"/>
      <c r="DLV10" s="74"/>
      <c r="DLW10" s="75"/>
      <c r="DMB10" s="74"/>
      <c r="DMC10" s="74"/>
      <c r="DMD10" s="75"/>
      <c r="DMI10" s="74"/>
      <c r="DMJ10" s="74"/>
      <c r="DMK10" s="75"/>
      <c r="DMP10" s="74"/>
      <c r="DMQ10" s="74"/>
      <c r="DMR10" s="75"/>
      <c r="DMW10" s="74"/>
      <c r="DMX10" s="74"/>
      <c r="DMY10" s="75"/>
      <c r="DND10" s="74"/>
      <c r="DNE10" s="74"/>
      <c r="DNF10" s="75"/>
      <c r="DNK10" s="74"/>
      <c r="DNL10" s="74"/>
      <c r="DNM10" s="75"/>
      <c r="DNR10" s="74"/>
      <c r="DNS10" s="74"/>
      <c r="DNT10" s="75"/>
      <c r="DNY10" s="74"/>
      <c r="DNZ10" s="74"/>
      <c r="DOA10" s="75"/>
      <c r="DOF10" s="74"/>
      <c r="DOG10" s="74"/>
      <c r="DOH10" s="75"/>
      <c r="DOM10" s="74"/>
      <c r="DON10" s="74"/>
      <c r="DOO10" s="75"/>
      <c r="DOT10" s="74"/>
      <c r="DOU10" s="74"/>
      <c r="DOV10" s="75"/>
      <c r="DPA10" s="74"/>
      <c r="DPB10" s="74"/>
      <c r="DPC10" s="75"/>
      <c r="DPH10" s="74"/>
      <c r="DPI10" s="74"/>
      <c r="DPJ10" s="75"/>
      <c r="DPO10" s="74"/>
      <c r="DPP10" s="74"/>
      <c r="DPQ10" s="75"/>
      <c r="DPV10" s="74"/>
      <c r="DPW10" s="74"/>
      <c r="DPX10" s="75"/>
      <c r="DQC10" s="74"/>
      <c r="DQD10" s="74"/>
      <c r="DQE10" s="75"/>
      <c r="DQJ10" s="74"/>
      <c r="DQK10" s="74"/>
      <c r="DQL10" s="75"/>
      <c r="DQQ10" s="74"/>
      <c r="DQR10" s="74"/>
      <c r="DQS10" s="75"/>
      <c r="DQX10" s="74"/>
      <c r="DQY10" s="74"/>
      <c r="DQZ10" s="75"/>
      <c r="DRE10" s="74"/>
      <c r="DRF10" s="74"/>
      <c r="DRG10" s="75"/>
      <c r="DRL10" s="74"/>
      <c r="DRM10" s="74"/>
      <c r="DRN10" s="75"/>
      <c r="DRS10" s="74"/>
      <c r="DRT10" s="74"/>
      <c r="DRU10" s="75"/>
      <c r="DRZ10" s="74"/>
      <c r="DSA10" s="74"/>
      <c r="DSB10" s="75"/>
      <c r="DSG10" s="74"/>
      <c r="DSH10" s="74"/>
      <c r="DSI10" s="75"/>
      <c r="DSN10" s="74"/>
      <c r="DSO10" s="74"/>
      <c r="DSP10" s="75"/>
      <c r="DSU10" s="74"/>
      <c r="DSV10" s="74"/>
      <c r="DSW10" s="75"/>
      <c r="DTB10" s="74"/>
      <c r="DTC10" s="74"/>
      <c r="DTD10" s="75"/>
      <c r="DTI10" s="74"/>
      <c r="DTJ10" s="74"/>
      <c r="DTK10" s="75"/>
      <c r="DTP10" s="74"/>
      <c r="DTQ10" s="74"/>
      <c r="DTR10" s="75"/>
      <c r="DTW10" s="74"/>
      <c r="DTX10" s="74"/>
      <c r="DTY10" s="75"/>
      <c r="DUD10" s="74"/>
      <c r="DUE10" s="74"/>
      <c r="DUF10" s="75"/>
      <c r="DUK10" s="74"/>
      <c r="DUL10" s="74"/>
      <c r="DUM10" s="75"/>
      <c r="DUR10" s="74"/>
      <c r="DUS10" s="74"/>
      <c r="DUT10" s="75"/>
      <c r="DUY10" s="74"/>
      <c r="DUZ10" s="74"/>
      <c r="DVA10" s="75"/>
      <c r="DVF10" s="74"/>
      <c r="DVG10" s="74"/>
      <c r="DVH10" s="75"/>
      <c r="DVM10" s="74"/>
      <c r="DVN10" s="74"/>
      <c r="DVO10" s="75"/>
      <c r="DVT10" s="74"/>
      <c r="DVU10" s="74"/>
      <c r="DVV10" s="75"/>
      <c r="DWA10" s="74"/>
      <c r="DWB10" s="74"/>
      <c r="DWC10" s="75"/>
      <c r="DWH10" s="74"/>
      <c r="DWI10" s="74"/>
      <c r="DWJ10" s="75"/>
      <c r="DWO10" s="74"/>
      <c r="DWP10" s="74"/>
      <c r="DWQ10" s="75"/>
      <c r="DWV10" s="74"/>
      <c r="DWW10" s="74"/>
      <c r="DWX10" s="75"/>
      <c r="DXC10" s="74"/>
      <c r="DXD10" s="74"/>
      <c r="DXE10" s="75"/>
      <c r="DXJ10" s="74"/>
      <c r="DXK10" s="74"/>
      <c r="DXL10" s="75"/>
      <c r="DXQ10" s="74"/>
      <c r="DXR10" s="74"/>
      <c r="DXS10" s="75"/>
      <c r="DXX10" s="74"/>
      <c r="DXY10" s="74"/>
      <c r="DXZ10" s="75"/>
      <c r="DYE10" s="74"/>
      <c r="DYF10" s="74"/>
      <c r="DYG10" s="75"/>
      <c r="DYL10" s="74"/>
      <c r="DYM10" s="74"/>
      <c r="DYN10" s="75"/>
      <c r="DYS10" s="74"/>
      <c r="DYT10" s="74"/>
      <c r="DYU10" s="75"/>
      <c r="DYZ10" s="74"/>
      <c r="DZA10" s="74"/>
      <c r="DZB10" s="75"/>
      <c r="DZG10" s="74"/>
      <c r="DZH10" s="74"/>
      <c r="DZI10" s="75"/>
      <c r="DZN10" s="74"/>
      <c r="DZO10" s="74"/>
      <c r="DZP10" s="75"/>
      <c r="DZU10" s="74"/>
      <c r="DZV10" s="74"/>
      <c r="DZW10" s="75"/>
      <c r="EAB10" s="74"/>
      <c r="EAC10" s="74"/>
      <c r="EAD10" s="75"/>
      <c r="EAI10" s="74"/>
      <c r="EAJ10" s="74"/>
      <c r="EAK10" s="75"/>
      <c r="EAP10" s="74"/>
      <c r="EAQ10" s="74"/>
      <c r="EAR10" s="75"/>
      <c r="EAW10" s="74"/>
      <c r="EAX10" s="74"/>
      <c r="EAY10" s="75"/>
      <c r="EBD10" s="74"/>
      <c r="EBE10" s="74"/>
      <c r="EBF10" s="75"/>
      <c r="EBK10" s="74"/>
      <c r="EBL10" s="74"/>
      <c r="EBM10" s="75"/>
      <c r="EBR10" s="74"/>
      <c r="EBS10" s="74"/>
      <c r="EBT10" s="75"/>
      <c r="EBY10" s="74"/>
      <c r="EBZ10" s="74"/>
      <c r="ECA10" s="75"/>
      <c r="ECF10" s="74"/>
      <c r="ECG10" s="74"/>
      <c r="ECH10" s="75"/>
      <c r="ECM10" s="74"/>
      <c r="ECN10" s="74"/>
      <c r="ECO10" s="75"/>
      <c r="ECT10" s="74"/>
      <c r="ECU10" s="74"/>
      <c r="ECV10" s="75"/>
      <c r="EDA10" s="74"/>
      <c r="EDB10" s="74"/>
      <c r="EDC10" s="75"/>
      <c r="EDH10" s="74"/>
      <c r="EDI10" s="74"/>
      <c r="EDJ10" s="75"/>
      <c r="EDO10" s="74"/>
      <c r="EDP10" s="74"/>
      <c r="EDQ10" s="75"/>
      <c r="EDV10" s="74"/>
      <c r="EDW10" s="74"/>
      <c r="EDX10" s="75"/>
      <c r="EEC10" s="74"/>
      <c r="EED10" s="74"/>
      <c r="EEE10" s="75"/>
      <c r="EEJ10" s="74"/>
      <c r="EEK10" s="74"/>
      <c r="EEL10" s="75"/>
      <c r="EEQ10" s="74"/>
      <c r="EER10" s="74"/>
      <c r="EES10" s="75"/>
      <c r="EEX10" s="74"/>
      <c r="EEY10" s="74"/>
      <c r="EEZ10" s="75"/>
      <c r="EFE10" s="74"/>
      <c r="EFF10" s="74"/>
      <c r="EFG10" s="75"/>
      <c r="EFL10" s="74"/>
      <c r="EFM10" s="74"/>
      <c r="EFN10" s="75"/>
      <c r="EFS10" s="74"/>
      <c r="EFT10" s="74"/>
      <c r="EFU10" s="75"/>
      <c r="EFZ10" s="74"/>
      <c r="EGA10" s="74"/>
      <c r="EGB10" s="75"/>
      <c r="EGG10" s="74"/>
      <c r="EGH10" s="74"/>
      <c r="EGI10" s="75"/>
      <c r="EGN10" s="74"/>
      <c r="EGO10" s="74"/>
      <c r="EGP10" s="75"/>
      <c r="EGU10" s="74"/>
      <c r="EGV10" s="74"/>
      <c r="EGW10" s="75"/>
      <c r="EHB10" s="74"/>
      <c r="EHC10" s="74"/>
      <c r="EHD10" s="75"/>
      <c r="EHI10" s="74"/>
      <c r="EHJ10" s="74"/>
      <c r="EHK10" s="75"/>
      <c r="EHP10" s="74"/>
      <c r="EHQ10" s="74"/>
      <c r="EHR10" s="75"/>
      <c r="EHW10" s="74"/>
      <c r="EHX10" s="74"/>
      <c r="EHY10" s="75"/>
      <c r="EID10" s="74"/>
      <c r="EIE10" s="74"/>
      <c r="EIF10" s="75"/>
      <c r="EIK10" s="74"/>
      <c r="EIL10" s="74"/>
      <c r="EIM10" s="75"/>
      <c r="EIR10" s="74"/>
      <c r="EIS10" s="74"/>
      <c r="EIT10" s="75"/>
      <c r="EIY10" s="74"/>
      <c r="EIZ10" s="74"/>
      <c r="EJA10" s="75"/>
      <c r="EJF10" s="74"/>
      <c r="EJG10" s="74"/>
      <c r="EJH10" s="75"/>
      <c r="EJM10" s="74"/>
      <c r="EJN10" s="74"/>
      <c r="EJO10" s="75"/>
      <c r="EJT10" s="74"/>
      <c r="EJU10" s="74"/>
      <c r="EJV10" s="75"/>
      <c r="EKA10" s="74"/>
      <c r="EKB10" s="74"/>
      <c r="EKC10" s="75"/>
      <c r="EKH10" s="74"/>
      <c r="EKI10" s="74"/>
      <c r="EKJ10" s="75"/>
      <c r="EKO10" s="74"/>
      <c r="EKP10" s="74"/>
      <c r="EKQ10" s="75"/>
      <c r="EKV10" s="74"/>
      <c r="EKW10" s="74"/>
      <c r="EKX10" s="75"/>
      <c r="ELC10" s="74"/>
      <c r="ELD10" s="74"/>
      <c r="ELE10" s="75"/>
      <c r="ELJ10" s="74"/>
      <c r="ELK10" s="74"/>
      <c r="ELL10" s="75"/>
      <c r="ELQ10" s="74"/>
      <c r="ELR10" s="74"/>
      <c r="ELS10" s="75"/>
      <c r="ELX10" s="74"/>
      <c r="ELY10" s="74"/>
      <c r="ELZ10" s="75"/>
      <c r="EME10" s="74"/>
      <c r="EMF10" s="74"/>
      <c r="EMG10" s="75"/>
      <c r="EML10" s="74"/>
      <c r="EMM10" s="74"/>
      <c r="EMN10" s="75"/>
      <c r="EMS10" s="74"/>
      <c r="EMT10" s="74"/>
      <c r="EMU10" s="75"/>
      <c r="EMZ10" s="74"/>
      <c r="ENA10" s="74"/>
      <c r="ENB10" s="75"/>
      <c r="ENG10" s="74"/>
      <c r="ENH10" s="74"/>
      <c r="ENI10" s="75"/>
      <c r="ENN10" s="74"/>
      <c r="ENO10" s="74"/>
      <c r="ENP10" s="75"/>
      <c r="ENU10" s="74"/>
      <c r="ENV10" s="74"/>
      <c r="ENW10" s="75"/>
      <c r="EOB10" s="74"/>
      <c r="EOC10" s="74"/>
      <c r="EOD10" s="75"/>
      <c r="EOI10" s="74"/>
      <c r="EOJ10" s="74"/>
      <c r="EOK10" s="75"/>
      <c r="EOP10" s="74"/>
      <c r="EOQ10" s="74"/>
      <c r="EOR10" s="75"/>
      <c r="EOW10" s="74"/>
      <c r="EOX10" s="74"/>
      <c r="EOY10" s="75"/>
      <c r="EPD10" s="74"/>
      <c r="EPE10" s="74"/>
      <c r="EPF10" s="75"/>
      <c r="EPK10" s="74"/>
      <c r="EPL10" s="74"/>
      <c r="EPM10" s="75"/>
      <c r="EPR10" s="74"/>
      <c r="EPS10" s="74"/>
      <c r="EPT10" s="75"/>
      <c r="EPY10" s="74"/>
      <c r="EPZ10" s="74"/>
      <c r="EQA10" s="75"/>
      <c r="EQF10" s="74"/>
      <c r="EQG10" s="74"/>
      <c r="EQH10" s="75"/>
      <c r="EQM10" s="74"/>
      <c r="EQN10" s="74"/>
      <c r="EQO10" s="75"/>
      <c r="EQT10" s="74"/>
      <c r="EQU10" s="74"/>
      <c r="EQV10" s="75"/>
      <c r="ERA10" s="74"/>
      <c r="ERB10" s="74"/>
      <c r="ERC10" s="75"/>
      <c r="ERH10" s="74"/>
      <c r="ERI10" s="74"/>
      <c r="ERJ10" s="75"/>
      <c r="ERO10" s="74"/>
      <c r="ERP10" s="74"/>
      <c r="ERQ10" s="75"/>
      <c r="ERV10" s="74"/>
      <c r="ERW10" s="74"/>
      <c r="ERX10" s="75"/>
      <c r="ESC10" s="74"/>
      <c r="ESD10" s="74"/>
      <c r="ESE10" s="75"/>
      <c r="ESJ10" s="74"/>
      <c r="ESK10" s="74"/>
      <c r="ESL10" s="75"/>
      <c r="ESQ10" s="74"/>
      <c r="ESR10" s="74"/>
      <c r="ESS10" s="75"/>
      <c r="ESX10" s="74"/>
      <c r="ESY10" s="74"/>
      <c r="ESZ10" s="75"/>
      <c r="ETE10" s="74"/>
      <c r="ETF10" s="74"/>
      <c r="ETG10" s="75"/>
      <c r="ETL10" s="74"/>
      <c r="ETM10" s="74"/>
      <c r="ETN10" s="75"/>
      <c r="ETS10" s="74"/>
      <c r="ETT10" s="74"/>
      <c r="ETU10" s="75"/>
      <c r="ETZ10" s="74"/>
      <c r="EUA10" s="74"/>
      <c r="EUB10" s="75"/>
      <c r="EUG10" s="74"/>
      <c r="EUH10" s="74"/>
      <c r="EUI10" s="75"/>
      <c r="EUN10" s="74"/>
      <c r="EUO10" s="74"/>
      <c r="EUP10" s="75"/>
      <c r="EUU10" s="74"/>
      <c r="EUV10" s="74"/>
      <c r="EUW10" s="75"/>
      <c r="EVB10" s="74"/>
      <c r="EVC10" s="74"/>
      <c r="EVD10" s="75"/>
      <c r="EVI10" s="74"/>
      <c r="EVJ10" s="74"/>
      <c r="EVK10" s="75"/>
      <c r="EVP10" s="74"/>
      <c r="EVQ10" s="74"/>
      <c r="EVR10" s="75"/>
      <c r="EVW10" s="74"/>
      <c r="EVX10" s="74"/>
      <c r="EVY10" s="75"/>
      <c r="EWD10" s="74"/>
      <c r="EWE10" s="74"/>
      <c r="EWF10" s="75"/>
      <c r="EWK10" s="74"/>
      <c r="EWL10" s="74"/>
      <c r="EWM10" s="75"/>
      <c r="EWR10" s="74"/>
      <c r="EWS10" s="74"/>
      <c r="EWT10" s="75"/>
      <c r="EWY10" s="74"/>
      <c r="EWZ10" s="74"/>
      <c r="EXA10" s="75"/>
      <c r="EXF10" s="74"/>
      <c r="EXG10" s="74"/>
      <c r="EXH10" s="75"/>
      <c r="EXM10" s="74"/>
      <c r="EXN10" s="74"/>
      <c r="EXO10" s="75"/>
      <c r="EXT10" s="74"/>
      <c r="EXU10" s="74"/>
      <c r="EXV10" s="75"/>
      <c r="EYA10" s="74"/>
      <c r="EYB10" s="74"/>
      <c r="EYC10" s="75"/>
      <c r="EYH10" s="74"/>
      <c r="EYI10" s="74"/>
      <c r="EYJ10" s="75"/>
      <c r="EYO10" s="74"/>
      <c r="EYP10" s="74"/>
      <c r="EYQ10" s="75"/>
      <c r="EYV10" s="74"/>
      <c r="EYW10" s="74"/>
      <c r="EYX10" s="75"/>
      <c r="EZC10" s="74"/>
      <c r="EZD10" s="74"/>
      <c r="EZE10" s="75"/>
      <c r="EZJ10" s="74"/>
      <c r="EZK10" s="74"/>
      <c r="EZL10" s="75"/>
      <c r="EZQ10" s="74"/>
      <c r="EZR10" s="74"/>
      <c r="EZS10" s="75"/>
      <c r="EZX10" s="74"/>
      <c r="EZY10" s="74"/>
      <c r="EZZ10" s="75"/>
      <c r="FAE10" s="74"/>
      <c r="FAF10" s="74"/>
      <c r="FAG10" s="75"/>
      <c r="FAL10" s="74"/>
      <c r="FAM10" s="74"/>
      <c r="FAN10" s="75"/>
      <c r="FAS10" s="74"/>
      <c r="FAT10" s="74"/>
      <c r="FAU10" s="75"/>
      <c r="FAZ10" s="74"/>
      <c r="FBA10" s="74"/>
      <c r="FBB10" s="75"/>
      <c r="FBG10" s="74"/>
      <c r="FBH10" s="74"/>
      <c r="FBI10" s="75"/>
      <c r="FBN10" s="74"/>
      <c r="FBO10" s="74"/>
      <c r="FBP10" s="75"/>
      <c r="FBU10" s="74"/>
      <c r="FBV10" s="74"/>
      <c r="FBW10" s="75"/>
      <c r="FCB10" s="74"/>
      <c r="FCC10" s="74"/>
      <c r="FCD10" s="75"/>
      <c r="FCI10" s="74"/>
      <c r="FCJ10" s="74"/>
      <c r="FCK10" s="75"/>
      <c r="FCP10" s="74"/>
      <c r="FCQ10" s="74"/>
      <c r="FCR10" s="75"/>
      <c r="FCW10" s="74"/>
      <c r="FCX10" s="74"/>
      <c r="FCY10" s="75"/>
      <c r="FDD10" s="74"/>
      <c r="FDE10" s="74"/>
      <c r="FDF10" s="75"/>
      <c r="FDK10" s="74"/>
      <c r="FDL10" s="74"/>
      <c r="FDM10" s="75"/>
      <c r="FDR10" s="74"/>
      <c r="FDS10" s="74"/>
      <c r="FDT10" s="75"/>
      <c r="FDY10" s="74"/>
      <c r="FDZ10" s="74"/>
      <c r="FEA10" s="75"/>
      <c r="FEF10" s="74"/>
      <c r="FEG10" s="74"/>
      <c r="FEH10" s="75"/>
      <c r="FEM10" s="74"/>
      <c r="FEN10" s="74"/>
      <c r="FEO10" s="75"/>
      <c r="FET10" s="74"/>
      <c r="FEU10" s="74"/>
      <c r="FEV10" s="75"/>
      <c r="FFA10" s="74"/>
      <c r="FFB10" s="74"/>
      <c r="FFC10" s="75"/>
      <c r="FFH10" s="74"/>
      <c r="FFI10" s="74"/>
      <c r="FFJ10" s="75"/>
      <c r="FFO10" s="74"/>
      <c r="FFP10" s="74"/>
      <c r="FFQ10" s="75"/>
      <c r="FFV10" s="74"/>
      <c r="FFW10" s="74"/>
      <c r="FFX10" s="75"/>
      <c r="FGC10" s="74"/>
      <c r="FGD10" s="74"/>
      <c r="FGE10" s="75"/>
      <c r="FGJ10" s="74"/>
      <c r="FGK10" s="74"/>
      <c r="FGL10" s="75"/>
      <c r="FGQ10" s="74"/>
      <c r="FGR10" s="74"/>
      <c r="FGS10" s="75"/>
      <c r="FGX10" s="74"/>
      <c r="FGY10" s="74"/>
      <c r="FGZ10" s="75"/>
      <c r="FHE10" s="74"/>
      <c r="FHF10" s="74"/>
      <c r="FHG10" s="75"/>
      <c r="FHL10" s="74"/>
      <c r="FHM10" s="74"/>
      <c r="FHN10" s="75"/>
      <c r="FHS10" s="74"/>
      <c r="FHT10" s="74"/>
      <c r="FHU10" s="75"/>
      <c r="FHZ10" s="74"/>
      <c r="FIA10" s="74"/>
      <c r="FIB10" s="75"/>
      <c r="FIG10" s="74"/>
      <c r="FIH10" s="74"/>
      <c r="FII10" s="75"/>
      <c r="FIN10" s="74"/>
      <c r="FIO10" s="74"/>
      <c r="FIP10" s="75"/>
      <c r="FIU10" s="74"/>
      <c r="FIV10" s="74"/>
      <c r="FIW10" s="75"/>
      <c r="FJB10" s="74"/>
      <c r="FJC10" s="74"/>
      <c r="FJD10" s="75"/>
      <c r="FJI10" s="74"/>
      <c r="FJJ10" s="74"/>
      <c r="FJK10" s="75"/>
      <c r="FJP10" s="74"/>
      <c r="FJQ10" s="74"/>
      <c r="FJR10" s="75"/>
      <c r="FJW10" s="74"/>
      <c r="FJX10" s="74"/>
      <c r="FJY10" s="75"/>
      <c r="FKD10" s="74"/>
      <c r="FKE10" s="74"/>
      <c r="FKF10" s="75"/>
      <c r="FKK10" s="74"/>
      <c r="FKL10" s="74"/>
      <c r="FKM10" s="75"/>
      <c r="FKR10" s="74"/>
      <c r="FKS10" s="74"/>
      <c r="FKT10" s="75"/>
      <c r="FKY10" s="74"/>
      <c r="FKZ10" s="74"/>
      <c r="FLA10" s="75"/>
      <c r="FLF10" s="74"/>
      <c r="FLG10" s="74"/>
      <c r="FLH10" s="75"/>
      <c r="FLM10" s="74"/>
      <c r="FLN10" s="74"/>
      <c r="FLO10" s="75"/>
      <c r="FLT10" s="74"/>
      <c r="FLU10" s="74"/>
      <c r="FLV10" s="75"/>
      <c r="FMA10" s="74"/>
      <c r="FMB10" s="74"/>
      <c r="FMC10" s="75"/>
      <c r="FMH10" s="74"/>
      <c r="FMI10" s="74"/>
      <c r="FMJ10" s="75"/>
      <c r="FMO10" s="74"/>
      <c r="FMP10" s="74"/>
      <c r="FMQ10" s="75"/>
      <c r="FMV10" s="74"/>
      <c r="FMW10" s="74"/>
      <c r="FMX10" s="75"/>
      <c r="FNC10" s="74"/>
      <c r="FND10" s="74"/>
      <c r="FNE10" s="75"/>
      <c r="FNJ10" s="74"/>
      <c r="FNK10" s="74"/>
      <c r="FNL10" s="75"/>
      <c r="FNQ10" s="74"/>
      <c r="FNR10" s="74"/>
      <c r="FNS10" s="75"/>
      <c r="FNX10" s="74"/>
      <c r="FNY10" s="74"/>
      <c r="FNZ10" s="75"/>
      <c r="FOE10" s="74"/>
      <c r="FOF10" s="74"/>
      <c r="FOG10" s="75"/>
      <c r="FOL10" s="74"/>
      <c r="FOM10" s="74"/>
      <c r="FON10" s="75"/>
      <c r="FOS10" s="74"/>
      <c r="FOT10" s="74"/>
      <c r="FOU10" s="75"/>
      <c r="FOZ10" s="74"/>
      <c r="FPA10" s="74"/>
      <c r="FPB10" s="75"/>
      <c r="FPG10" s="74"/>
      <c r="FPH10" s="74"/>
      <c r="FPI10" s="75"/>
      <c r="FPN10" s="74"/>
      <c r="FPO10" s="74"/>
      <c r="FPP10" s="75"/>
      <c r="FPU10" s="74"/>
      <c r="FPV10" s="74"/>
      <c r="FPW10" s="75"/>
      <c r="FQB10" s="74"/>
      <c r="FQC10" s="74"/>
      <c r="FQD10" s="75"/>
      <c r="FQI10" s="74"/>
      <c r="FQJ10" s="74"/>
      <c r="FQK10" s="75"/>
      <c r="FQP10" s="74"/>
      <c r="FQQ10" s="74"/>
      <c r="FQR10" s="75"/>
      <c r="FQW10" s="74"/>
      <c r="FQX10" s="74"/>
      <c r="FQY10" s="75"/>
      <c r="FRD10" s="74"/>
      <c r="FRE10" s="74"/>
      <c r="FRF10" s="75"/>
      <c r="FRK10" s="74"/>
      <c r="FRL10" s="74"/>
      <c r="FRM10" s="75"/>
      <c r="FRR10" s="74"/>
      <c r="FRS10" s="74"/>
      <c r="FRT10" s="75"/>
      <c r="FRY10" s="74"/>
      <c r="FRZ10" s="74"/>
      <c r="FSA10" s="75"/>
      <c r="FSF10" s="74"/>
      <c r="FSG10" s="74"/>
      <c r="FSH10" s="75"/>
      <c r="FSM10" s="74"/>
      <c r="FSN10" s="74"/>
      <c r="FSO10" s="75"/>
      <c r="FST10" s="74"/>
      <c r="FSU10" s="74"/>
      <c r="FSV10" s="75"/>
      <c r="FTA10" s="74"/>
      <c r="FTB10" s="74"/>
      <c r="FTC10" s="75"/>
      <c r="FTH10" s="74"/>
      <c r="FTI10" s="74"/>
      <c r="FTJ10" s="75"/>
      <c r="FTO10" s="74"/>
      <c r="FTP10" s="74"/>
      <c r="FTQ10" s="75"/>
      <c r="FTV10" s="74"/>
      <c r="FTW10" s="74"/>
      <c r="FTX10" s="75"/>
      <c r="FUC10" s="74"/>
      <c r="FUD10" s="74"/>
      <c r="FUE10" s="75"/>
      <c r="FUJ10" s="74"/>
      <c r="FUK10" s="74"/>
      <c r="FUL10" s="75"/>
      <c r="FUQ10" s="74"/>
      <c r="FUR10" s="74"/>
      <c r="FUS10" s="75"/>
      <c r="FUX10" s="74"/>
      <c r="FUY10" s="74"/>
      <c r="FUZ10" s="75"/>
      <c r="FVE10" s="74"/>
      <c r="FVF10" s="74"/>
      <c r="FVG10" s="75"/>
      <c r="FVL10" s="74"/>
      <c r="FVM10" s="74"/>
      <c r="FVN10" s="75"/>
      <c r="FVS10" s="74"/>
      <c r="FVT10" s="74"/>
      <c r="FVU10" s="75"/>
      <c r="FVZ10" s="74"/>
      <c r="FWA10" s="74"/>
      <c r="FWB10" s="75"/>
      <c r="FWG10" s="74"/>
      <c r="FWH10" s="74"/>
      <c r="FWI10" s="75"/>
      <c r="FWN10" s="74"/>
      <c r="FWO10" s="74"/>
      <c r="FWP10" s="75"/>
      <c r="FWU10" s="74"/>
      <c r="FWV10" s="74"/>
      <c r="FWW10" s="75"/>
      <c r="FXB10" s="74"/>
      <c r="FXC10" s="74"/>
      <c r="FXD10" s="75"/>
      <c r="FXI10" s="74"/>
      <c r="FXJ10" s="74"/>
      <c r="FXK10" s="75"/>
      <c r="FXP10" s="74"/>
      <c r="FXQ10" s="74"/>
      <c r="FXR10" s="75"/>
      <c r="FXW10" s="74"/>
      <c r="FXX10" s="74"/>
      <c r="FXY10" s="75"/>
      <c r="FYD10" s="74"/>
      <c r="FYE10" s="74"/>
      <c r="FYF10" s="75"/>
      <c r="FYK10" s="74"/>
      <c r="FYL10" s="74"/>
      <c r="FYM10" s="75"/>
      <c r="FYR10" s="74"/>
      <c r="FYS10" s="74"/>
      <c r="FYT10" s="75"/>
      <c r="FYY10" s="74"/>
      <c r="FYZ10" s="74"/>
      <c r="FZA10" s="75"/>
      <c r="FZF10" s="74"/>
      <c r="FZG10" s="74"/>
      <c r="FZH10" s="75"/>
      <c r="FZM10" s="74"/>
      <c r="FZN10" s="74"/>
      <c r="FZO10" s="75"/>
      <c r="FZT10" s="74"/>
      <c r="FZU10" s="74"/>
      <c r="FZV10" s="75"/>
      <c r="GAA10" s="74"/>
      <c r="GAB10" s="74"/>
      <c r="GAC10" s="75"/>
      <c r="GAH10" s="74"/>
      <c r="GAI10" s="74"/>
      <c r="GAJ10" s="75"/>
      <c r="GAO10" s="74"/>
      <c r="GAP10" s="74"/>
      <c r="GAQ10" s="75"/>
      <c r="GAV10" s="74"/>
      <c r="GAW10" s="74"/>
      <c r="GAX10" s="75"/>
      <c r="GBC10" s="74"/>
      <c r="GBD10" s="74"/>
      <c r="GBE10" s="75"/>
      <c r="GBJ10" s="74"/>
      <c r="GBK10" s="74"/>
      <c r="GBL10" s="75"/>
      <c r="GBQ10" s="74"/>
      <c r="GBR10" s="74"/>
      <c r="GBS10" s="75"/>
      <c r="GBX10" s="74"/>
      <c r="GBY10" s="74"/>
      <c r="GBZ10" s="75"/>
      <c r="GCE10" s="74"/>
      <c r="GCF10" s="74"/>
      <c r="GCG10" s="75"/>
      <c r="GCL10" s="74"/>
      <c r="GCM10" s="74"/>
      <c r="GCN10" s="75"/>
      <c r="GCS10" s="74"/>
      <c r="GCT10" s="74"/>
      <c r="GCU10" s="75"/>
      <c r="GCZ10" s="74"/>
      <c r="GDA10" s="74"/>
      <c r="GDB10" s="75"/>
      <c r="GDG10" s="74"/>
      <c r="GDH10" s="74"/>
      <c r="GDI10" s="75"/>
      <c r="GDN10" s="74"/>
      <c r="GDO10" s="74"/>
      <c r="GDP10" s="75"/>
      <c r="GDU10" s="74"/>
      <c r="GDV10" s="74"/>
      <c r="GDW10" s="75"/>
      <c r="GEB10" s="74"/>
      <c r="GEC10" s="74"/>
      <c r="GED10" s="75"/>
      <c r="GEI10" s="74"/>
      <c r="GEJ10" s="74"/>
      <c r="GEK10" s="75"/>
      <c r="GEP10" s="74"/>
      <c r="GEQ10" s="74"/>
      <c r="GER10" s="75"/>
      <c r="GEW10" s="74"/>
      <c r="GEX10" s="74"/>
      <c r="GEY10" s="75"/>
      <c r="GFD10" s="74"/>
      <c r="GFE10" s="74"/>
      <c r="GFF10" s="75"/>
      <c r="GFK10" s="74"/>
      <c r="GFL10" s="74"/>
      <c r="GFM10" s="75"/>
      <c r="GFR10" s="74"/>
      <c r="GFS10" s="74"/>
      <c r="GFT10" s="75"/>
      <c r="GFY10" s="74"/>
      <c r="GFZ10" s="74"/>
      <c r="GGA10" s="75"/>
      <c r="GGF10" s="74"/>
      <c r="GGG10" s="74"/>
      <c r="GGH10" s="75"/>
      <c r="GGM10" s="74"/>
      <c r="GGN10" s="74"/>
      <c r="GGO10" s="75"/>
      <c r="GGT10" s="74"/>
      <c r="GGU10" s="74"/>
      <c r="GGV10" s="75"/>
      <c r="GHA10" s="74"/>
      <c r="GHB10" s="74"/>
      <c r="GHC10" s="75"/>
      <c r="GHH10" s="74"/>
      <c r="GHI10" s="74"/>
      <c r="GHJ10" s="75"/>
      <c r="GHO10" s="74"/>
      <c r="GHP10" s="74"/>
      <c r="GHQ10" s="75"/>
      <c r="GHV10" s="74"/>
      <c r="GHW10" s="74"/>
      <c r="GHX10" s="75"/>
      <c r="GIC10" s="74"/>
      <c r="GID10" s="74"/>
      <c r="GIE10" s="75"/>
      <c r="GIJ10" s="74"/>
      <c r="GIK10" s="74"/>
      <c r="GIL10" s="75"/>
      <c r="GIQ10" s="74"/>
      <c r="GIR10" s="74"/>
      <c r="GIS10" s="75"/>
      <c r="GIX10" s="74"/>
      <c r="GIY10" s="74"/>
      <c r="GIZ10" s="75"/>
      <c r="GJE10" s="74"/>
      <c r="GJF10" s="74"/>
      <c r="GJG10" s="75"/>
      <c r="GJL10" s="74"/>
      <c r="GJM10" s="74"/>
      <c r="GJN10" s="75"/>
      <c r="GJS10" s="74"/>
      <c r="GJT10" s="74"/>
      <c r="GJU10" s="75"/>
      <c r="GJZ10" s="74"/>
      <c r="GKA10" s="74"/>
      <c r="GKB10" s="75"/>
      <c r="GKG10" s="74"/>
      <c r="GKH10" s="74"/>
      <c r="GKI10" s="75"/>
      <c r="GKN10" s="74"/>
      <c r="GKO10" s="74"/>
      <c r="GKP10" s="75"/>
      <c r="GKU10" s="74"/>
      <c r="GKV10" s="74"/>
      <c r="GKW10" s="75"/>
      <c r="GLB10" s="74"/>
      <c r="GLC10" s="74"/>
      <c r="GLD10" s="75"/>
      <c r="GLI10" s="74"/>
      <c r="GLJ10" s="74"/>
      <c r="GLK10" s="75"/>
      <c r="GLP10" s="74"/>
      <c r="GLQ10" s="74"/>
      <c r="GLR10" s="75"/>
      <c r="GLW10" s="74"/>
      <c r="GLX10" s="74"/>
      <c r="GLY10" s="75"/>
      <c r="GMD10" s="74"/>
      <c r="GME10" s="74"/>
      <c r="GMF10" s="75"/>
      <c r="GMK10" s="74"/>
      <c r="GML10" s="74"/>
      <c r="GMM10" s="75"/>
      <c r="GMR10" s="74"/>
      <c r="GMS10" s="74"/>
      <c r="GMT10" s="75"/>
      <c r="GMY10" s="74"/>
      <c r="GMZ10" s="74"/>
      <c r="GNA10" s="75"/>
      <c r="GNF10" s="74"/>
      <c r="GNG10" s="74"/>
      <c r="GNH10" s="75"/>
      <c r="GNM10" s="74"/>
      <c r="GNN10" s="74"/>
      <c r="GNO10" s="75"/>
      <c r="GNT10" s="74"/>
      <c r="GNU10" s="74"/>
      <c r="GNV10" s="75"/>
      <c r="GOA10" s="74"/>
      <c r="GOB10" s="74"/>
      <c r="GOC10" s="75"/>
      <c r="GOH10" s="74"/>
      <c r="GOI10" s="74"/>
      <c r="GOJ10" s="75"/>
      <c r="GOO10" s="74"/>
      <c r="GOP10" s="74"/>
      <c r="GOQ10" s="75"/>
      <c r="GOV10" s="74"/>
      <c r="GOW10" s="74"/>
      <c r="GOX10" s="75"/>
      <c r="GPC10" s="74"/>
      <c r="GPD10" s="74"/>
      <c r="GPE10" s="75"/>
      <c r="GPJ10" s="74"/>
      <c r="GPK10" s="74"/>
      <c r="GPL10" s="75"/>
      <c r="GPQ10" s="74"/>
      <c r="GPR10" s="74"/>
      <c r="GPS10" s="75"/>
      <c r="GPX10" s="74"/>
      <c r="GPY10" s="74"/>
      <c r="GPZ10" s="75"/>
      <c r="GQE10" s="74"/>
      <c r="GQF10" s="74"/>
      <c r="GQG10" s="75"/>
      <c r="GQL10" s="74"/>
      <c r="GQM10" s="74"/>
      <c r="GQN10" s="75"/>
      <c r="GQS10" s="74"/>
      <c r="GQT10" s="74"/>
      <c r="GQU10" s="75"/>
      <c r="GQZ10" s="74"/>
      <c r="GRA10" s="74"/>
      <c r="GRB10" s="75"/>
      <c r="GRG10" s="74"/>
      <c r="GRH10" s="74"/>
      <c r="GRI10" s="75"/>
      <c r="GRN10" s="74"/>
      <c r="GRO10" s="74"/>
      <c r="GRP10" s="75"/>
      <c r="GRU10" s="74"/>
      <c r="GRV10" s="74"/>
      <c r="GRW10" s="75"/>
      <c r="GSB10" s="74"/>
      <c r="GSC10" s="74"/>
      <c r="GSD10" s="75"/>
      <c r="GSI10" s="74"/>
      <c r="GSJ10" s="74"/>
      <c r="GSK10" s="75"/>
      <c r="GSP10" s="74"/>
      <c r="GSQ10" s="74"/>
      <c r="GSR10" s="75"/>
      <c r="GSW10" s="74"/>
      <c r="GSX10" s="74"/>
      <c r="GSY10" s="75"/>
      <c r="GTD10" s="74"/>
      <c r="GTE10" s="74"/>
      <c r="GTF10" s="75"/>
      <c r="GTK10" s="74"/>
      <c r="GTL10" s="74"/>
      <c r="GTM10" s="75"/>
      <c r="GTR10" s="74"/>
      <c r="GTS10" s="74"/>
      <c r="GTT10" s="75"/>
      <c r="GTY10" s="74"/>
      <c r="GTZ10" s="74"/>
      <c r="GUA10" s="75"/>
      <c r="GUF10" s="74"/>
      <c r="GUG10" s="74"/>
      <c r="GUH10" s="75"/>
      <c r="GUM10" s="74"/>
      <c r="GUN10" s="74"/>
      <c r="GUO10" s="75"/>
      <c r="GUT10" s="74"/>
      <c r="GUU10" s="74"/>
      <c r="GUV10" s="75"/>
      <c r="GVA10" s="74"/>
      <c r="GVB10" s="74"/>
      <c r="GVC10" s="75"/>
      <c r="GVH10" s="74"/>
      <c r="GVI10" s="74"/>
      <c r="GVJ10" s="75"/>
      <c r="GVO10" s="74"/>
      <c r="GVP10" s="74"/>
      <c r="GVQ10" s="75"/>
      <c r="GVV10" s="74"/>
      <c r="GVW10" s="74"/>
      <c r="GVX10" s="75"/>
      <c r="GWC10" s="74"/>
      <c r="GWD10" s="74"/>
      <c r="GWE10" s="75"/>
      <c r="GWJ10" s="74"/>
      <c r="GWK10" s="74"/>
      <c r="GWL10" s="75"/>
      <c r="GWQ10" s="74"/>
      <c r="GWR10" s="74"/>
      <c r="GWS10" s="75"/>
      <c r="GWX10" s="74"/>
      <c r="GWY10" s="74"/>
      <c r="GWZ10" s="75"/>
      <c r="GXE10" s="74"/>
      <c r="GXF10" s="74"/>
      <c r="GXG10" s="75"/>
      <c r="GXL10" s="74"/>
      <c r="GXM10" s="74"/>
      <c r="GXN10" s="75"/>
      <c r="GXS10" s="74"/>
      <c r="GXT10" s="74"/>
      <c r="GXU10" s="75"/>
      <c r="GXZ10" s="74"/>
      <c r="GYA10" s="74"/>
      <c r="GYB10" s="75"/>
      <c r="GYG10" s="74"/>
      <c r="GYH10" s="74"/>
      <c r="GYI10" s="75"/>
      <c r="GYN10" s="74"/>
      <c r="GYO10" s="74"/>
      <c r="GYP10" s="75"/>
      <c r="GYU10" s="74"/>
      <c r="GYV10" s="74"/>
      <c r="GYW10" s="75"/>
      <c r="GZB10" s="74"/>
      <c r="GZC10" s="74"/>
      <c r="GZD10" s="75"/>
      <c r="GZI10" s="74"/>
      <c r="GZJ10" s="74"/>
      <c r="GZK10" s="75"/>
      <c r="GZP10" s="74"/>
      <c r="GZQ10" s="74"/>
      <c r="GZR10" s="75"/>
      <c r="GZW10" s="74"/>
      <c r="GZX10" s="74"/>
      <c r="GZY10" s="75"/>
      <c r="HAD10" s="74"/>
      <c r="HAE10" s="74"/>
      <c r="HAF10" s="75"/>
      <c r="HAK10" s="74"/>
      <c r="HAL10" s="74"/>
      <c r="HAM10" s="75"/>
      <c r="HAR10" s="74"/>
      <c r="HAS10" s="74"/>
      <c r="HAT10" s="75"/>
      <c r="HAY10" s="74"/>
      <c r="HAZ10" s="74"/>
      <c r="HBA10" s="75"/>
      <c r="HBF10" s="74"/>
      <c r="HBG10" s="74"/>
      <c r="HBH10" s="75"/>
      <c r="HBM10" s="74"/>
      <c r="HBN10" s="74"/>
      <c r="HBO10" s="75"/>
      <c r="HBT10" s="74"/>
      <c r="HBU10" s="74"/>
      <c r="HBV10" s="75"/>
      <c r="HCA10" s="74"/>
      <c r="HCB10" s="74"/>
      <c r="HCC10" s="75"/>
      <c r="HCH10" s="74"/>
      <c r="HCI10" s="74"/>
      <c r="HCJ10" s="75"/>
      <c r="HCO10" s="74"/>
      <c r="HCP10" s="74"/>
      <c r="HCQ10" s="75"/>
      <c r="HCV10" s="74"/>
      <c r="HCW10" s="74"/>
      <c r="HCX10" s="75"/>
      <c r="HDC10" s="74"/>
      <c r="HDD10" s="74"/>
      <c r="HDE10" s="75"/>
      <c r="HDJ10" s="74"/>
      <c r="HDK10" s="74"/>
      <c r="HDL10" s="75"/>
      <c r="HDQ10" s="74"/>
      <c r="HDR10" s="74"/>
      <c r="HDS10" s="75"/>
      <c r="HDX10" s="74"/>
      <c r="HDY10" s="74"/>
      <c r="HDZ10" s="75"/>
      <c r="HEE10" s="74"/>
      <c r="HEF10" s="74"/>
      <c r="HEG10" s="75"/>
      <c r="HEL10" s="74"/>
      <c r="HEM10" s="74"/>
      <c r="HEN10" s="75"/>
      <c r="HES10" s="74"/>
      <c r="HET10" s="74"/>
      <c r="HEU10" s="75"/>
      <c r="HEZ10" s="74"/>
      <c r="HFA10" s="74"/>
      <c r="HFB10" s="75"/>
      <c r="HFG10" s="74"/>
      <c r="HFH10" s="74"/>
      <c r="HFI10" s="75"/>
      <c r="HFN10" s="74"/>
      <c r="HFO10" s="74"/>
      <c r="HFP10" s="75"/>
      <c r="HFU10" s="74"/>
      <c r="HFV10" s="74"/>
      <c r="HFW10" s="75"/>
      <c r="HGB10" s="74"/>
      <c r="HGC10" s="74"/>
      <c r="HGD10" s="75"/>
      <c r="HGI10" s="74"/>
      <c r="HGJ10" s="74"/>
      <c r="HGK10" s="75"/>
      <c r="HGP10" s="74"/>
      <c r="HGQ10" s="74"/>
      <c r="HGR10" s="75"/>
      <c r="HGW10" s="74"/>
      <c r="HGX10" s="74"/>
      <c r="HGY10" s="75"/>
      <c r="HHD10" s="74"/>
      <c r="HHE10" s="74"/>
      <c r="HHF10" s="75"/>
      <c r="HHK10" s="74"/>
      <c r="HHL10" s="74"/>
      <c r="HHM10" s="75"/>
      <c r="HHR10" s="74"/>
      <c r="HHS10" s="74"/>
      <c r="HHT10" s="75"/>
      <c r="HHY10" s="74"/>
      <c r="HHZ10" s="74"/>
      <c r="HIA10" s="75"/>
      <c r="HIF10" s="74"/>
      <c r="HIG10" s="74"/>
      <c r="HIH10" s="75"/>
      <c r="HIM10" s="74"/>
      <c r="HIN10" s="74"/>
      <c r="HIO10" s="75"/>
      <c r="HIT10" s="74"/>
      <c r="HIU10" s="74"/>
      <c r="HIV10" s="75"/>
      <c r="HJA10" s="74"/>
      <c r="HJB10" s="74"/>
      <c r="HJC10" s="75"/>
      <c r="HJH10" s="74"/>
      <c r="HJI10" s="74"/>
      <c r="HJJ10" s="75"/>
      <c r="HJO10" s="74"/>
      <c r="HJP10" s="74"/>
      <c r="HJQ10" s="75"/>
      <c r="HJV10" s="74"/>
      <c r="HJW10" s="74"/>
      <c r="HJX10" s="75"/>
      <c r="HKC10" s="74"/>
      <c r="HKD10" s="74"/>
      <c r="HKE10" s="75"/>
      <c r="HKJ10" s="74"/>
      <c r="HKK10" s="74"/>
      <c r="HKL10" s="75"/>
      <c r="HKQ10" s="74"/>
      <c r="HKR10" s="74"/>
      <c r="HKS10" s="75"/>
      <c r="HKX10" s="74"/>
      <c r="HKY10" s="74"/>
      <c r="HKZ10" s="75"/>
      <c r="HLE10" s="74"/>
      <c r="HLF10" s="74"/>
      <c r="HLG10" s="75"/>
      <c r="HLL10" s="74"/>
      <c r="HLM10" s="74"/>
      <c r="HLN10" s="75"/>
      <c r="HLS10" s="74"/>
      <c r="HLT10" s="74"/>
      <c r="HLU10" s="75"/>
      <c r="HLZ10" s="74"/>
      <c r="HMA10" s="74"/>
      <c r="HMB10" s="75"/>
      <c r="HMG10" s="74"/>
      <c r="HMH10" s="74"/>
      <c r="HMI10" s="75"/>
      <c r="HMN10" s="74"/>
      <c r="HMO10" s="74"/>
      <c r="HMP10" s="75"/>
      <c r="HMU10" s="74"/>
      <c r="HMV10" s="74"/>
      <c r="HMW10" s="75"/>
      <c r="HNB10" s="74"/>
      <c r="HNC10" s="74"/>
      <c r="HND10" s="75"/>
      <c r="HNI10" s="74"/>
      <c r="HNJ10" s="74"/>
      <c r="HNK10" s="75"/>
      <c r="HNP10" s="74"/>
      <c r="HNQ10" s="74"/>
      <c r="HNR10" s="75"/>
      <c r="HNW10" s="74"/>
      <c r="HNX10" s="74"/>
      <c r="HNY10" s="75"/>
      <c r="HOD10" s="74"/>
      <c r="HOE10" s="74"/>
      <c r="HOF10" s="75"/>
      <c r="HOK10" s="74"/>
      <c r="HOL10" s="74"/>
      <c r="HOM10" s="75"/>
      <c r="HOR10" s="74"/>
      <c r="HOS10" s="74"/>
      <c r="HOT10" s="75"/>
      <c r="HOY10" s="74"/>
      <c r="HOZ10" s="74"/>
      <c r="HPA10" s="75"/>
      <c r="HPF10" s="74"/>
      <c r="HPG10" s="74"/>
      <c r="HPH10" s="75"/>
      <c r="HPM10" s="74"/>
      <c r="HPN10" s="74"/>
      <c r="HPO10" s="75"/>
      <c r="HPT10" s="74"/>
      <c r="HPU10" s="74"/>
      <c r="HPV10" s="75"/>
      <c r="HQA10" s="74"/>
      <c r="HQB10" s="74"/>
      <c r="HQC10" s="75"/>
      <c r="HQH10" s="74"/>
      <c r="HQI10" s="74"/>
      <c r="HQJ10" s="75"/>
      <c r="HQO10" s="74"/>
      <c r="HQP10" s="74"/>
      <c r="HQQ10" s="75"/>
      <c r="HQV10" s="74"/>
      <c r="HQW10" s="74"/>
      <c r="HQX10" s="75"/>
      <c r="HRC10" s="74"/>
      <c r="HRD10" s="74"/>
      <c r="HRE10" s="75"/>
      <c r="HRJ10" s="74"/>
      <c r="HRK10" s="74"/>
      <c r="HRL10" s="75"/>
      <c r="HRQ10" s="74"/>
      <c r="HRR10" s="74"/>
      <c r="HRS10" s="75"/>
      <c r="HRX10" s="74"/>
      <c r="HRY10" s="74"/>
      <c r="HRZ10" s="75"/>
      <c r="HSE10" s="74"/>
      <c r="HSF10" s="74"/>
      <c r="HSG10" s="75"/>
      <c r="HSL10" s="74"/>
      <c r="HSM10" s="74"/>
      <c r="HSN10" s="75"/>
      <c r="HSS10" s="74"/>
      <c r="HST10" s="74"/>
      <c r="HSU10" s="75"/>
      <c r="HSZ10" s="74"/>
      <c r="HTA10" s="74"/>
      <c r="HTB10" s="75"/>
      <c r="HTG10" s="74"/>
      <c r="HTH10" s="74"/>
      <c r="HTI10" s="75"/>
      <c r="HTN10" s="74"/>
      <c r="HTO10" s="74"/>
      <c r="HTP10" s="75"/>
      <c r="HTU10" s="74"/>
      <c r="HTV10" s="74"/>
      <c r="HTW10" s="75"/>
      <c r="HUB10" s="74"/>
      <c r="HUC10" s="74"/>
      <c r="HUD10" s="75"/>
      <c r="HUI10" s="74"/>
      <c r="HUJ10" s="74"/>
      <c r="HUK10" s="75"/>
      <c r="HUP10" s="74"/>
      <c r="HUQ10" s="74"/>
      <c r="HUR10" s="75"/>
      <c r="HUW10" s="74"/>
      <c r="HUX10" s="74"/>
      <c r="HUY10" s="75"/>
      <c r="HVD10" s="74"/>
      <c r="HVE10" s="74"/>
      <c r="HVF10" s="75"/>
      <c r="HVK10" s="74"/>
      <c r="HVL10" s="74"/>
      <c r="HVM10" s="75"/>
      <c r="HVR10" s="74"/>
      <c r="HVS10" s="74"/>
      <c r="HVT10" s="75"/>
      <c r="HVY10" s="74"/>
      <c r="HVZ10" s="74"/>
      <c r="HWA10" s="75"/>
      <c r="HWF10" s="74"/>
      <c r="HWG10" s="74"/>
      <c r="HWH10" s="75"/>
      <c r="HWM10" s="74"/>
      <c r="HWN10" s="74"/>
      <c r="HWO10" s="75"/>
      <c r="HWT10" s="74"/>
      <c r="HWU10" s="74"/>
      <c r="HWV10" s="75"/>
      <c r="HXA10" s="74"/>
      <c r="HXB10" s="74"/>
      <c r="HXC10" s="75"/>
      <c r="HXH10" s="74"/>
      <c r="HXI10" s="74"/>
      <c r="HXJ10" s="75"/>
      <c r="HXO10" s="74"/>
      <c r="HXP10" s="74"/>
      <c r="HXQ10" s="75"/>
      <c r="HXV10" s="74"/>
      <c r="HXW10" s="74"/>
      <c r="HXX10" s="75"/>
      <c r="HYC10" s="74"/>
      <c r="HYD10" s="74"/>
      <c r="HYE10" s="75"/>
      <c r="HYJ10" s="74"/>
      <c r="HYK10" s="74"/>
      <c r="HYL10" s="75"/>
      <c r="HYQ10" s="74"/>
      <c r="HYR10" s="74"/>
      <c r="HYS10" s="75"/>
      <c r="HYX10" s="74"/>
      <c r="HYY10" s="74"/>
      <c r="HYZ10" s="75"/>
      <c r="HZE10" s="74"/>
      <c r="HZF10" s="74"/>
      <c r="HZG10" s="75"/>
      <c r="HZL10" s="74"/>
      <c r="HZM10" s="74"/>
      <c r="HZN10" s="75"/>
      <c r="HZS10" s="74"/>
      <c r="HZT10" s="74"/>
      <c r="HZU10" s="75"/>
      <c r="HZZ10" s="74"/>
      <c r="IAA10" s="74"/>
      <c r="IAB10" s="75"/>
      <c r="IAG10" s="74"/>
      <c r="IAH10" s="74"/>
      <c r="IAI10" s="75"/>
      <c r="IAN10" s="74"/>
      <c r="IAO10" s="74"/>
      <c r="IAP10" s="75"/>
      <c r="IAU10" s="74"/>
      <c r="IAV10" s="74"/>
      <c r="IAW10" s="75"/>
      <c r="IBB10" s="74"/>
      <c r="IBC10" s="74"/>
      <c r="IBD10" s="75"/>
      <c r="IBI10" s="74"/>
      <c r="IBJ10" s="74"/>
      <c r="IBK10" s="75"/>
      <c r="IBP10" s="74"/>
      <c r="IBQ10" s="74"/>
      <c r="IBR10" s="75"/>
      <c r="IBW10" s="74"/>
      <c r="IBX10" s="74"/>
      <c r="IBY10" s="75"/>
      <c r="ICD10" s="74"/>
      <c r="ICE10" s="74"/>
      <c r="ICF10" s="75"/>
      <c r="ICK10" s="74"/>
      <c r="ICL10" s="74"/>
      <c r="ICM10" s="75"/>
      <c r="ICR10" s="74"/>
      <c r="ICS10" s="74"/>
      <c r="ICT10" s="75"/>
      <c r="ICY10" s="74"/>
      <c r="ICZ10" s="74"/>
      <c r="IDA10" s="75"/>
      <c r="IDF10" s="74"/>
      <c r="IDG10" s="74"/>
      <c r="IDH10" s="75"/>
      <c r="IDM10" s="74"/>
      <c r="IDN10" s="74"/>
      <c r="IDO10" s="75"/>
      <c r="IDT10" s="74"/>
      <c r="IDU10" s="74"/>
      <c r="IDV10" s="75"/>
      <c r="IEA10" s="74"/>
      <c r="IEB10" s="74"/>
      <c r="IEC10" s="75"/>
      <c r="IEH10" s="74"/>
      <c r="IEI10" s="74"/>
      <c r="IEJ10" s="75"/>
      <c r="IEO10" s="74"/>
      <c r="IEP10" s="74"/>
      <c r="IEQ10" s="75"/>
      <c r="IEV10" s="74"/>
      <c r="IEW10" s="74"/>
      <c r="IEX10" s="75"/>
      <c r="IFC10" s="74"/>
      <c r="IFD10" s="74"/>
      <c r="IFE10" s="75"/>
      <c r="IFJ10" s="74"/>
      <c r="IFK10" s="74"/>
      <c r="IFL10" s="75"/>
      <c r="IFQ10" s="74"/>
      <c r="IFR10" s="74"/>
      <c r="IFS10" s="75"/>
      <c r="IFX10" s="74"/>
      <c r="IFY10" s="74"/>
      <c r="IFZ10" s="75"/>
      <c r="IGE10" s="74"/>
      <c r="IGF10" s="74"/>
      <c r="IGG10" s="75"/>
      <c r="IGL10" s="74"/>
      <c r="IGM10" s="74"/>
      <c r="IGN10" s="75"/>
      <c r="IGS10" s="74"/>
      <c r="IGT10" s="74"/>
      <c r="IGU10" s="75"/>
      <c r="IGZ10" s="74"/>
      <c r="IHA10" s="74"/>
      <c r="IHB10" s="75"/>
      <c r="IHG10" s="74"/>
      <c r="IHH10" s="74"/>
      <c r="IHI10" s="75"/>
      <c r="IHN10" s="74"/>
      <c r="IHO10" s="74"/>
      <c r="IHP10" s="75"/>
      <c r="IHU10" s="74"/>
      <c r="IHV10" s="74"/>
      <c r="IHW10" s="75"/>
      <c r="IIB10" s="74"/>
      <c r="IIC10" s="74"/>
      <c r="IID10" s="75"/>
      <c r="III10" s="74"/>
      <c r="IIJ10" s="74"/>
      <c r="IIK10" s="75"/>
      <c r="IIP10" s="74"/>
      <c r="IIQ10" s="74"/>
      <c r="IIR10" s="75"/>
      <c r="IIW10" s="74"/>
      <c r="IIX10" s="74"/>
      <c r="IIY10" s="75"/>
      <c r="IJD10" s="74"/>
      <c r="IJE10" s="74"/>
      <c r="IJF10" s="75"/>
      <c r="IJK10" s="74"/>
      <c r="IJL10" s="74"/>
      <c r="IJM10" s="75"/>
      <c r="IJR10" s="74"/>
      <c r="IJS10" s="74"/>
      <c r="IJT10" s="75"/>
      <c r="IJY10" s="74"/>
      <c r="IJZ10" s="74"/>
      <c r="IKA10" s="75"/>
      <c r="IKF10" s="74"/>
      <c r="IKG10" s="74"/>
      <c r="IKH10" s="75"/>
      <c r="IKM10" s="74"/>
      <c r="IKN10" s="74"/>
      <c r="IKO10" s="75"/>
      <c r="IKT10" s="74"/>
      <c r="IKU10" s="74"/>
      <c r="IKV10" s="75"/>
      <c r="ILA10" s="74"/>
      <c r="ILB10" s="74"/>
      <c r="ILC10" s="75"/>
      <c r="ILH10" s="74"/>
      <c r="ILI10" s="74"/>
      <c r="ILJ10" s="75"/>
      <c r="ILO10" s="74"/>
      <c r="ILP10" s="74"/>
      <c r="ILQ10" s="75"/>
      <c r="ILV10" s="74"/>
      <c r="ILW10" s="74"/>
      <c r="ILX10" s="75"/>
      <c r="IMC10" s="74"/>
      <c r="IMD10" s="74"/>
      <c r="IME10" s="75"/>
      <c r="IMJ10" s="74"/>
      <c r="IMK10" s="74"/>
      <c r="IML10" s="75"/>
      <c r="IMQ10" s="74"/>
      <c r="IMR10" s="74"/>
      <c r="IMS10" s="75"/>
      <c r="IMX10" s="74"/>
      <c r="IMY10" s="74"/>
      <c r="IMZ10" s="75"/>
      <c r="INE10" s="74"/>
      <c r="INF10" s="74"/>
      <c r="ING10" s="75"/>
      <c r="INL10" s="74"/>
      <c r="INM10" s="74"/>
      <c r="INN10" s="75"/>
      <c r="INS10" s="74"/>
      <c r="INT10" s="74"/>
      <c r="INU10" s="75"/>
      <c r="INZ10" s="74"/>
      <c r="IOA10" s="74"/>
      <c r="IOB10" s="75"/>
      <c r="IOG10" s="74"/>
      <c r="IOH10" s="74"/>
      <c r="IOI10" s="75"/>
      <c r="ION10" s="74"/>
      <c r="IOO10" s="74"/>
      <c r="IOP10" s="75"/>
      <c r="IOU10" s="74"/>
      <c r="IOV10" s="74"/>
      <c r="IOW10" s="75"/>
      <c r="IPB10" s="74"/>
      <c r="IPC10" s="74"/>
      <c r="IPD10" s="75"/>
      <c r="IPI10" s="74"/>
      <c r="IPJ10" s="74"/>
      <c r="IPK10" s="75"/>
      <c r="IPP10" s="74"/>
      <c r="IPQ10" s="74"/>
      <c r="IPR10" s="75"/>
      <c r="IPW10" s="74"/>
      <c r="IPX10" s="74"/>
      <c r="IPY10" s="75"/>
      <c r="IQD10" s="74"/>
      <c r="IQE10" s="74"/>
      <c r="IQF10" s="75"/>
      <c r="IQK10" s="74"/>
      <c r="IQL10" s="74"/>
      <c r="IQM10" s="75"/>
      <c r="IQR10" s="74"/>
      <c r="IQS10" s="74"/>
      <c r="IQT10" s="75"/>
      <c r="IQY10" s="74"/>
      <c r="IQZ10" s="74"/>
      <c r="IRA10" s="75"/>
      <c r="IRF10" s="74"/>
      <c r="IRG10" s="74"/>
      <c r="IRH10" s="75"/>
      <c r="IRM10" s="74"/>
      <c r="IRN10" s="74"/>
      <c r="IRO10" s="75"/>
      <c r="IRT10" s="74"/>
      <c r="IRU10" s="74"/>
      <c r="IRV10" s="75"/>
      <c r="ISA10" s="74"/>
      <c r="ISB10" s="74"/>
      <c r="ISC10" s="75"/>
      <c r="ISH10" s="74"/>
      <c r="ISI10" s="74"/>
      <c r="ISJ10" s="75"/>
      <c r="ISO10" s="74"/>
      <c r="ISP10" s="74"/>
      <c r="ISQ10" s="75"/>
      <c r="ISV10" s="74"/>
      <c r="ISW10" s="74"/>
      <c r="ISX10" s="75"/>
      <c r="ITC10" s="74"/>
      <c r="ITD10" s="74"/>
      <c r="ITE10" s="75"/>
      <c r="ITJ10" s="74"/>
      <c r="ITK10" s="74"/>
      <c r="ITL10" s="75"/>
      <c r="ITQ10" s="74"/>
      <c r="ITR10" s="74"/>
      <c r="ITS10" s="75"/>
      <c r="ITX10" s="74"/>
      <c r="ITY10" s="74"/>
      <c r="ITZ10" s="75"/>
      <c r="IUE10" s="74"/>
      <c r="IUF10" s="74"/>
      <c r="IUG10" s="75"/>
      <c r="IUL10" s="74"/>
      <c r="IUM10" s="74"/>
      <c r="IUN10" s="75"/>
      <c r="IUS10" s="74"/>
      <c r="IUT10" s="74"/>
      <c r="IUU10" s="75"/>
      <c r="IUZ10" s="74"/>
      <c r="IVA10" s="74"/>
      <c r="IVB10" s="75"/>
      <c r="IVG10" s="74"/>
      <c r="IVH10" s="74"/>
      <c r="IVI10" s="75"/>
      <c r="IVN10" s="74"/>
      <c r="IVO10" s="74"/>
      <c r="IVP10" s="75"/>
      <c r="IVU10" s="74"/>
      <c r="IVV10" s="74"/>
      <c r="IVW10" s="75"/>
      <c r="IWB10" s="74"/>
      <c r="IWC10" s="74"/>
      <c r="IWD10" s="75"/>
      <c r="IWI10" s="74"/>
      <c r="IWJ10" s="74"/>
      <c r="IWK10" s="75"/>
      <c r="IWP10" s="74"/>
      <c r="IWQ10" s="74"/>
      <c r="IWR10" s="75"/>
      <c r="IWW10" s="74"/>
      <c r="IWX10" s="74"/>
      <c r="IWY10" s="75"/>
      <c r="IXD10" s="74"/>
      <c r="IXE10" s="74"/>
      <c r="IXF10" s="75"/>
      <c r="IXK10" s="74"/>
      <c r="IXL10" s="74"/>
      <c r="IXM10" s="75"/>
      <c r="IXR10" s="74"/>
      <c r="IXS10" s="74"/>
      <c r="IXT10" s="75"/>
      <c r="IXY10" s="74"/>
      <c r="IXZ10" s="74"/>
      <c r="IYA10" s="75"/>
      <c r="IYF10" s="74"/>
      <c r="IYG10" s="74"/>
      <c r="IYH10" s="75"/>
      <c r="IYM10" s="74"/>
      <c r="IYN10" s="74"/>
      <c r="IYO10" s="75"/>
      <c r="IYT10" s="74"/>
      <c r="IYU10" s="74"/>
      <c r="IYV10" s="75"/>
      <c r="IZA10" s="74"/>
      <c r="IZB10" s="74"/>
      <c r="IZC10" s="75"/>
      <c r="IZH10" s="74"/>
      <c r="IZI10" s="74"/>
      <c r="IZJ10" s="75"/>
      <c r="IZO10" s="74"/>
      <c r="IZP10" s="74"/>
      <c r="IZQ10" s="75"/>
      <c r="IZV10" s="74"/>
      <c r="IZW10" s="74"/>
      <c r="IZX10" s="75"/>
      <c r="JAC10" s="74"/>
      <c r="JAD10" s="74"/>
      <c r="JAE10" s="75"/>
      <c r="JAJ10" s="74"/>
      <c r="JAK10" s="74"/>
      <c r="JAL10" s="75"/>
      <c r="JAQ10" s="74"/>
      <c r="JAR10" s="74"/>
      <c r="JAS10" s="75"/>
      <c r="JAX10" s="74"/>
      <c r="JAY10" s="74"/>
      <c r="JAZ10" s="75"/>
      <c r="JBE10" s="74"/>
      <c r="JBF10" s="74"/>
      <c r="JBG10" s="75"/>
      <c r="JBL10" s="74"/>
      <c r="JBM10" s="74"/>
      <c r="JBN10" s="75"/>
      <c r="JBS10" s="74"/>
      <c r="JBT10" s="74"/>
      <c r="JBU10" s="75"/>
      <c r="JBZ10" s="74"/>
      <c r="JCA10" s="74"/>
      <c r="JCB10" s="75"/>
      <c r="JCG10" s="74"/>
      <c r="JCH10" s="74"/>
      <c r="JCI10" s="75"/>
      <c r="JCN10" s="74"/>
      <c r="JCO10" s="74"/>
      <c r="JCP10" s="75"/>
      <c r="JCU10" s="74"/>
      <c r="JCV10" s="74"/>
      <c r="JCW10" s="75"/>
      <c r="JDB10" s="74"/>
      <c r="JDC10" s="74"/>
      <c r="JDD10" s="75"/>
      <c r="JDI10" s="74"/>
      <c r="JDJ10" s="74"/>
      <c r="JDK10" s="75"/>
      <c r="JDP10" s="74"/>
      <c r="JDQ10" s="74"/>
      <c r="JDR10" s="75"/>
      <c r="JDW10" s="74"/>
      <c r="JDX10" s="74"/>
      <c r="JDY10" s="75"/>
      <c r="JED10" s="74"/>
      <c r="JEE10" s="74"/>
      <c r="JEF10" s="75"/>
      <c r="JEK10" s="74"/>
      <c r="JEL10" s="74"/>
      <c r="JEM10" s="75"/>
      <c r="JER10" s="74"/>
      <c r="JES10" s="74"/>
      <c r="JET10" s="75"/>
      <c r="JEY10" s="74"/>
      <c r="JEZ10" s="74"/>
      <c r="JFA10" s="75"/>
      <c r="JFF10" s="74"/>
      <c r="JFG10" s="74"/>
      <c r="JFH10" s="75"/>
      <c r="JFM10" s="74"/>
      <c r="JFN10" s="74"/>
      <c r="JFO10" s="75"/>
      <c r="JFT10" s="74"/>
      <c r="JFU10" s="74"/>
      <c r="JFV10" s="75"/>
      <c r="JGA10" s="74"/>
      <c r="JGB10" s="74"/>
      <c r="JGC10" s="75"/>
      <c r="JGH10" s="74"/>
      <c r="JGI10" s="74"/>
      <c r="JGJ10" s="75"/>
      <c r="JGO10" s="74"/>
      <c r="JGP10" s="74"/>
      <c r="JGQ10" s="75"/>
      <c r="JGV10" s="74"/>
      <c r="JGW10" s="74"/>
      <c r="JGX10" s="75"/>
      <c r="JHC10" s="74"/>
      <c r="JHD10" s="74"/>
      <c r="JHE10" s="75"/>
      <c r="JHJ10" s="74"/>
      <c r="JHK10" s="74"/>
      <c r="JHL10" s="75"/>
      <c r="JHQ10" s="74"/>
      <c r="JHR10" s="74"/>
      <c r="JHS10" s="75"/>
      <c r="JHX10" s="74"/>
      <c r="JHY10" s="74"/>
      <c r="JHZ10" s="75"/>
      <c r="JIE10" s="74"/>
      <c r="JIF10" s="74"/>
      <c r="JIG10" s="75"/>
      <c r="JIL10" s="74"/>
      <c r="JIM10" s="74"/>
      <c r="JIN10" s="75"/>
      <c r="JIS10" s="74"/>
      <c r="JIT10" s="74"/>
      <c r="JIU10" s="75"/>
      <c r="JIZ10" s="74"/>
      <c r="JJA10" s="74"/>
      <c r="JJB10" s="75"/>
      <c r="JJG10" s="74"/>
      <c r="JJH10" s="74"/>
      <c r="JJI10" s="75"/>
      <c r="JJN10" s="74"/>
      <c r="JJO10" s="74"/>
      <c r="JJP10" s="75"/>
      <c r="JJU10" s="74"/>
      <c r="JJV10" s="74"/>
      <c r="JJW10" s="75"/>
      <c r="JKB10" s="74"/>
      <c r="JKC10" s="74"/>
      <c r="JKD10" s="75"/>
      <c r="JKI10" s="74"/>
      <c r="JKJ10" s="74"/>
      <c r="JKK10" s="75"/>
      <c r="JKP10" s="74"/>
      <c r="JKQ10" s="74"/>
      <c r="JKR10" s="75"/>
      <c r="JKW10" s="74"/>
      <c r="JKX10" s="74"/>
      <c r="JKY10" s="75"/>
      <c r="JLD10" s="74"/>
      <c r="JLE10" s="74"/>
      <c r="JLF10" s="75"/>
      <c r="JLK10" s="74"/>
      <c r="JLL10" s="74"/>
      <c r="JLM10" s="75"/>
      <c r="JLR10" s="74"/>
      <c r="JLS10" s="74"/>
      <c r="JLT10" s="75"/>
      <c r="JLY10" s="74"/>
      <c r="JLZ10" s="74"/>
      <c r="JMA10" s="75"/>
      <c r="JMF10" s="74"/>
      <c r="JMG10" s="74"/>
      <c r="JMH10" s="75"/>
      <c r="JMM10" s="74"/>
      <c r="JMN10" s="74"/>
      <c r="JMO10" s="75"/>
      <c r="JMT10" s="74"/>
      <c r="JMU10" s="74"/>
      <c r="JMV10" s="75"/>
      <c r="JNA10" s="74"/>
      <c r="JNB10" s="74"/>
      <c r="JNC10" s="75"/>
      <c r="JNH10" s="74"/>
      <c r="JNI10" s="74"/>
      <c r="JNJ10" s="75"/>
      <c r="JNO10" s="74"/>
      <c r="JNP10" s="74"/>
      <c r="JNQ10" s="75"/>
      <c r="JNV10" s="74"/>
      <c r="JNW10" s="74"/>
      <c r="JNX10" s="75"/>
      <c r="JOC10" s="74"/>
      <c r="JOD10" s="74"/>
      <c r="JOE10" s="75"/>
      <c r="JOJ10" s="74"/>
      <c r="JOK10" s="74"/>
      <c r="JOL10" s="75"/>
      <c r="JOQ10" s="74"/>
      <c r="JOR10" s="74"/>
      <c r="JOS10" s="75"/>
      <c r="JOX10" s="74"/>
      <c r="JOY10" s="74"/>
      <c r="JOZ10" s="75"/>
      <c r="JPE10" s="74"/>
      <c r="JPF10" s="74"/>
      <c r="JPG10" s="75"/>
      <c r="JPL10" s="74"/>
      <c r="JPM10" s="74"/>
      <c r="JPN10" s="75"/>
      <c r="JPS10" s="74"/>
      <c r="JPT10" s="74"/>
      <c r="JPU10" s="75"/>
      <c r="JPZ10" s="74"/>
      <c r="JQA10" s="74"/>
      <c r="JQB10" s="75"/>
      <c r="JQG10" s="74"/>
      <c r="JQH10" s="74"/>
      <c r="JQI10" s="75"/>
      <c r="JQN10" s="74"/>
      <c r="JQO10" s="74"/>
      <c r="JQP10" s="75"/>
      <c r="JQU10" s="74"/>
      <c r="JQV10" s="74"/>
      <c r="JQW10" s="75"/>
      <c r="JRB10" s="74"/>
      <c r="JRC10" s="74"/>
      <c r="JRD10" s="75"/>
      <c r="JRI10" s="74"/>
      <c r="JRJ10" s="74"/>
      <c r="JRK10" s="75"/>
      <c r="JRP10" s="74"/>
      <c r="JRQ10" s="74"/>
      <c r="JRR10" s="75"/>
      <c r="JRW10" s="74"/>
      <c r="JRX10" s="74"/>
      <c r="JRY10" s="75"/>
      <c r="JSD10" s="74"/>
      <c r="JSE10" s="74"/>
      <c r="JSF10" s="75"/>
      <c r="JSK10" s="74"/>
      <c r="JSL10" s="74"/>
      <c r="JSM10" s="75"/>
      <c r="JSR10" s="74"/>
      <c r="JSS10" s="74"/>
      <c r="JST10" s="75"/>
      <c r="JSY10" s="74"/>
      <c r="JSZ10" s="74"/>
      <c r="JTA10" s="75"/>
      <c r="JTF10" s="74"/>
      <c r="JTG10" s="74"/>
      <c r="JTH10" s="75"/>
      <c r="JTM10" s="74"/>
      <c r="JTN10" s="74"/>
      <c r="JTO10" s="75"/>
      <c r="JTT10" s="74"/>
      <c r="JTU10" s="74"/>
      <c r="JTV10" s="75"/>
      <c r="JUA10" s="74"/>
      <c r="JUB10" s="74"/>
      <c r="JUC10" s="75"/>
      <c r="JUH10" s="74"/>
      <c r="JUI10" s="74"/>
      <c r="JUJ10" s="75"/>
      <c r="JUO10" s="74"/>
      <c r="JUP10" s="74"/>
      <c r="JUQ10" s="75"/>
      <c r="JUV10" s="74"/>
      <c r="JUW10" s="74"/>
      <c r="JUX10" s="75"/>
      <c r="JVC10" s="74"/>
      <c r="JVD10" s="74"/>
      <c r="JVE10" s="75"/>
      <c r="JVJ10" s="74"/>
      <c r="JVK10" s="74"/>
      <c r="JVL10" s="75"/>
      <c r="JVQ10" s="74"/>
      <c r="JVR10" s="74"/>
      <c r="JVS10" s="75"/>
      <c r="JVX10" s="74"/>
      <c r="JVY10" s="74"/>
      <c r="JVZ10" s="75"/>
      <c r="JWE10" s="74"/>
      <c r="JWF10" s="74"/>
      <c r="JWG10" s="75"/>
      <c r="JWL10" s="74"/>
      <c r="JWM10" s="74"/>
      <c r="JWN10" s="75"/>
      <c r="JWS10" s="74"/>
      <c r="JWT10" s="74"/>
      <c r="JWU10" s="75"/>
      <c r="JWZ10" s="74"/>
      <c r="JXA10" s="74"/>
      <c r="JXB10" s="75"/>
      <c r="JXG10" s="74"/>
      <c r="JXH10" s="74"/>
      <c r="JXI10" s="75"/>
      <c r="JXN10" s="74"/>
      <c r="JXO10" s="74"/>
      <c r="JXP10" s="75"/>
      <c r="JXU10" s="74"/>
      <c r="JXV10" s="74"/>
      <c r="JXW10" s="75"/>
      <c r="JYB10" s="74"/>
      <c r="JYC10" s="74"/>
      <c r="JYD10" s="75"/>
      <c r="JYI10" s="74"/>
      <c r="JYJ10" s="74"/>
      <c r="JYK10" s="75"/>
      <c r="JYP10" s="74"/>
      <c r="JYQ10" s="74"/>
      <c r="JYR10" s="75"/>
      <c r="JYW10" s="74"/>
      <c r="JYX10" s="74"/>
      <c r="JYY10" s="75"/>
      <c r="JZD10" s="74"/>
      <c r="JZE10" s="74"/>
      <c r="JZF10" s="75"/>
      <c r="JZK10" s="74"/>
      <c r="JZL10" s="74"/>
      <c r="JZM10" s="75"/>
      <c r="JZR10" s="74"/>
      <c r="JZS10" s="74"/>
      <c r="JZT10" s="75"/>
      <c r="JZY10" s="74"/>
      <c r="JZZ10" s="74"/>
      <c r="KAA10" s="75"/>
      <c r="KAF10" s="74"/>
      <c r="KAG10" s="74"/>
      <c r="KAH10" s="75"/>
      <c r="KAM10" s="74"/>
      <c r="KAN10" s="74"/>
      <c r="KAO10" s="75"/>
      <c r="KAT10" s="74"/>
      <c r="KAU10" s="74"/>
      <c r="KAV10" s="75"/>
      <c r="KBA10" s="74"/>
      <c r="KBB10" s="74"/>
      <c r="KBC10" s="75"/>
      <c r="KBH10" s="74"/>
      <c r="KBI10" s="74"/>
      <c r="KBJ10" s="75"/>
      <c r="KBO10" s="74"/>
      <c r="KBP10" s="74"/>
      <c r="KBQ10" s="75"/>
      <c r="KBV10" s="74"/>
      <c r="KBW10" s="74"/>
      <c r="KBX10" s="75"/>
      <c r="KCC10" s="74"/>
      <c r="KCD10" s="74"/>
      <c r="KCE10" s="75"/>
      <c r="KCJ10" s="74"/>
      <c r="KCK10" s="74"/>
      <c r="KCL10" s="75"/>
      <c r="KCQ10" s="74"/>
      <c r="KCR10" s="74"/>
      <c r="KCS10" s="75"/>
      <c r="KCX10" s="74"/>
      <c r="KCY10" s="74"/>
      <c r="KCZ10" s="75"/>
      <c r="KDE10" s="74"/>
      <c r="KDF10" s="74"/>
      <c r="KDG10" s="75"/>
      <c r="KDL10" s="74"/>
      <c r="KDM10" s="74"/>
      <c r="KDN10" s="75"/>
      <c r="KDS10" s="74"/>
      <c r="KDT10" s="74"/>
      <c r="KDU10" s="75"/>
      <c r="KDZ10" s="74"/>
      <c r="KEA10" s="74"/>
      <c r="KEB10" s="75"/>
      <c r="KEG10" s="74"/>
      <c r="KEH10" s="74"/>
      <c r="KEI10" s="75"/>
      <c r="KEN10" s="74"/>
      <c r="KEO10" s="74"/>
      <c r="KEP10" s="75"/>
      <c r="KEU10" s="74"/>
      <c r="KEV10" s="74"/>
      <c r="KEW10" s="75"/>
      <c r="KFB10" s="74"/>
      <c r="KFC10" s="74"/>
      <c r="KFD10" s="75"/>
      <c r="KFI10" s="74"/>
      <c r="KFJ10" s="74"/>
      <c r="KFK10" s="75"/>
      <c r="KFP10" s="74"/>
      <c r="KFQ10" s="74"/>
      <c r="KFR10" s="75"/>
      <c r="KFW10" s="74"/>
      <c r="KFX10" s="74"/>
      <c r="KFY10" s="75"/>
      <c r="KGD10" s="74"/>
      <c r="KGE10" s="74"/>
      <c r="KGF10" s="75"/>
      <c r="KGK10" s="74"/>
      <c r="KGL10" s="74"/>
      <c r="KGM10" s="75"/>
      <c r="KGR10" s="74"/>
      <c r="KGS10" s="74"/>
      <c r="KGT10" s="75"/>
      <c r="KGY10" s="74"/>
      <c r="KGZ10" s="74"/>
      <c r="KHA10" s="75"/>
      <c r="KHF10" s="74"/>
      <c r="KHG10" s="74"/>
      <c r="KHH10" s="75"/>
      <c r="KHM10" s="74"/>
      <c r="KHN10" s="74"/>
      <c r="KHO10" s="75"/>
      <c r="KHT10" s="74"/>
      <c r="KHU10" s="74"/>
      <c r="KHV10" s="75"/>
      <c r="KIA10" s="74"/>
      <c r="KIB10" s="74"/>
      <c r="KIC10" s="75"/>
      <c r="KIH10" s="74"/>
      <c r="KII10" s="74"/>
      <c r="KIJ10" s="75"/>
      <c r="KIO10" s="74"/>
      <c r="KIP10" s="74"/>
      <c r="KIQ10" s="75"/>
      <c r="KIV10" s="74"/>
      <c r="KIW10" s="74"/>
      <c r="KIX10" s="75"/>
      <c r="KJC10" s="74"/>
      <c r="KJD10" s="74"/>
      <c r="KJE10" s="75"/>
      <c r="KJJ10" s="74"/>
      <c r="KJK10" s="74"/>
      <c r="KJL10" s="75"/>
      <c r="KJQ10" s="74"/>
      <c r="KJR10" s="74"/>
      <c r="KJS10" s="75"/>
      <c r="KJX10" s="74"/>
      <c r="KJY10" s="74"/>
      <c r="KJZ10" s="75"/>
      <c r="KKE10" s="74"/>
      <c r="KKF10" s="74"/>
      <c r="KKG10" s="75"/>
      <c r="KKL10" s="74"/>
      <c r="KKM10" s="74"/>
      <c r="KKN10" s="75"/>
      <c r="KKS10" s="74"/>
      <c r="KKT10" s="74"/>
      <c r="KKU10" s="75"/>
      <c r="KKZ10" s="74"/>
      <c r="KLA10" s="74"/>
      <c r="KLB10" s="75"/>
      <c r="KLG10" s="74"/>
      <c r="KLH10" s="74"/>
      <c r="KLI10" s="75"/>
      <c r="KLN10" s="74"/>
      <c r="KLO10" s="74"/>
      <c r="KLP10" s="75"/>
      <c r="KLU10" s="74"/>
      <c r="KLV10" s="74"/>
      <c r="KLW10" s="75"/>
      <c r="KMB10" s="74"/>
      <c r="KMC10" s="74"/>
      <c r="KMD10" s="75"/>
      <c r="KMI10" s="74"/>
      <c r="KMJ10" s="74"/>
      <c r="KMK10" s="75"/>
      <c r="KMP10" s="74"/>
      <c r="KMQ10" s="74"/>
      <c r="KMR10" s="75"/>
      <c r="KMW10" s="74"/>
      <c r="KMX10" s="74"/>
      <c r="KMY10" s="75"/>
      <c r="KND10" s="74"/>
      <c r="KNE10" s="74"/>
      <c r="KNF10" s="75"/>
      <c r="KNK10" s="74"/>
      <c r="KNL10" s="74"/>
      <c r="KNM10" s="75"/>
      <c r="KNR10" s="74"/>
      <c r="KNS10" s="74"/>
      <c r="KNT10" s="75"/>
      <c r="KNY10" s="74"/>
      <c r="KNZ10" s="74"/>
      <c r="KOA10" s="75"/>
      <c r="KOF10" s="74"/>
      <c r="KOG10" s="74"/>
      <c r="KOH10" s="75"/>
      <c r="KOM10" s="74"/>
      <c r="KON10" s="74"/>
      <c r="KOO10" s="75"/>
      <c r="KOT10" s="74"/>
      <c r="KOU10" s="74"/>
      <c r="KOV10" s="75"/>
      <c r="KPA10" s="74"/>
      <c r="KPB10" s="74"/>
      <c r="KPC10" s="75"/>
      <c r="KPH10" s="74"/>
      <c r="KPI10" s="74"/>
      <c r="KPJ10" s="75"/>
      <c r="KPO10" s="74"/>
      <c r="KPP10" s="74"/>
      <c r="KPQ10" s="75"/>
      <c r="KPV10" s="74"/>
      <c r="KPW10" s="74"/>
      <c r="KPX10" s="75"/>
      <c r="KQC10" s="74"/>
      <c r="KQD10" s="74"/>
      <c r="KQE10" s="75"/>
      <c r="KQJ10" s="74"/>
      <c r="KQK10" s="74"/>
      <c r="KQL10" s="75"/>
      <c r="KQQ10" s="74"/>
      <c r="KQR10" s="74"/>
      <c r="KQS10" s="75"/>
      <c r="KQX10" s="74"/>
      <c r="KQY10" s="74"/>
      <c r="KQZ10" s="75"/>
      <c r="KRE10" s="74"/>
      <c r="KRF10" s="74"/>
      <c r="KRG10" s="75"/>
      <c r="KRL10" s="74"/>
      <c r="KRM10" s="74"/>
      <c r="KRN10" s="75"/>
      <c r="KRS10" s="74"/>
      <c r="KRT10" s="74"/>
      <c r="KRU10" s="75"/>
      <c r="KRZ10" s="74"/>
      <c r="KSA10" s="74"/>
      <c r="KSB10" s="75"/>
      <c r="KSG10" s="74"/>
      <c r="KSH10" s="74"/>
      <c r="KSI10" s="75"/>
      <c r="KSN10" s="74"/>
      <c r="KSO10" s="74"/>
      <c r="KSP10" s="75"/>
      <c r="KSU10" s="74"/>
      <c r="KSV10" s="74"/>
      <c r="KSW10" s="75"/>
      <c r="KTB10" s="74"/>
      <c r="KTC10" s="74"/>
      <c r="KTD10" s="75"/>
      <c r="KTI10" s="74"/>
      <c r="KTJ10" s="74"/>
      <c r="KTK10" s="75"/>
      <c r="KTP10" s="74"/>
      <c r="KTQ10" s="74"/>
      <c r="KTR10" s="75"/>
      <c r="KTW10" s="74"/>
      <c r="KTX10" s="74"/>
      <c r="KTY10" s="75"/>
      <c r="KUD10" s="74"/>
      <c r="KUE10" s="74"/>
      <c r="KUF10" s="75"/>
      <c r="KUK10" s="74"/>
      <c r="KUL10" s="74"/>
      <c r="KUM10" s="75"/>
      <c r="KUR10" s="74"/>
      <c r="KUS10" s="74"/>
      <c r="KUT10" s="75"/>
      <c r="KUY10" s="74"/>
      <c r="KUZ10" s="74"/>
      <c r="KVA10" s="75"/>
      <c r="KVF10" s="74"/>
      <c r="KVG10" s="74"/>
      <c r="KVH10" s="75"/>
      <c r="KVM10" s="74"/>
      <c r="KVN10" s="74"/>
      <c r="KVO10" s="75"/>
      <c r="KVT10" s="74"/>
      <c r="KVU10" s="74"/>
      <c r="KVV10" s="75"/>
      <c r="KWA10" s="74"/>
      <c r="KWB10" s="74"/>
      <c r="KWC10" s="75"/>
      <c r="KWH10" s="74"/>
      <c r="KWI10" s="74"/>
      <c r="KWJ10" s="75"/>
      <c r="KWO10" s="74"/>
      <c r="KWP10" s="74"/>
      <c r="KWQ10" s="75"/>
      <c r="KWV10" s="74"/>
      <c r="KWW10" s="74"/>
      <c r="KWX10" s="75"/>
      <c r="KXC10" s="74"/>
      <c r="KXD10" s="74"/>
      <c r="KXE10" s="75"/>
      <c r="KXJ10" s="74"/>
      <c r="KXK10" s="74"/>
      <c r="KXL10" s="75"/>
      <c r="KXQ10" s="74"/>
      <c r="KXR10" s="74"/>
      <c r="KXS10" s="75"/>
      <c r="KXX10" s="74"/>
      <c r="KXY10" s="74"/>
      <c r="KXZ10" s="75"/>
      <c r="KYE10" s="74"/>
      <c r="KYF10" s="74"/>
      <c r="KYG10" s="75"/>
      <c r="KYL10" s="74"/>
      <c r="KYM10" s="74"/>
      <c r="KYN10" s="75"/>
      <c r="KYS10" s="74"/>
      <c r="KYT10" s="74"/>
      <c r="KYU10" s="75"/>
      <c r="KYZ10" s="74"/>
      <c r="KZA10" s="74"/>
      <c r="KZB10" s="75"/>
      <c r="KZG10" s="74"/>
      <c r="KZH10" s="74"/>
      <c r="KZI10" s="75"/>
      <c r="KZN10" s="74"/>
      <c r="KZO10" s="74"/>
      <c r="KZP10" s="75"/>
      <c r="KZU10" s="74"/>
      <c r="KZV10" s="74"/>
      <c r="KZW10" s="75"/>
      <c r="LAB10" s="74"/>
      <c r="LAC10" s="74"/>
      <c r="LAD10" s="75"/>
      <c r="LAI10" s="74"/>
      <c r="LAJ10" s="74"/>
      <c r="LAK10" s="75"/>
      <c r="LAP10" s="74"/>
      <c r="LAQ10" s="74"/>
      <c r="LAR10" s="75"/>
      <c r="LAW10" s="74"/>
      <c r="LAX10" s="74"/>
      <c r="LAY10" s="75"/>
      <c r="LBD10" s="74"/>
      <c r="LBE10" s="74"/>
      <c r="LBF10" s="75"/>
      <c r="LBK10" s="74"/>
      <c r="LBL10" s="74"/>
      <c r="LBM10" s="75"/>
      <c r="LBR10" s="74"/>
      <c r="LBS10" s="74"/>
      <c r="LBT10" s="75"/>
      <c r="LBY10" s="74"/>
      <c r="LBZ10" s="74"/>
      <c r="LCA10" s="75"/>
      <c r="LCF10" s="74"/>
      <c r="LCG10" s="74"/>
      <c r="LCH10" s="75"/>
      <c r="LCM10" s="74"/>
      <c r="LCN10" s="74"/>
      <c r="LCO10" s="75"/>
      <c r="LCT10" s="74"/>
      <c r="LCU10" s="74"/>
      <c r="LCV10" s="75"/>
      <c r="LDA10" s="74"/>
      <c r="LDB10" s="74"/>
      <c r="LDC10" s="75"/>
      <c r="LDH10" s="74"/>
      <c r="LDI10" s="74"/>
      <c r="LDJ10" s="75"/>
      <c r="LDO10" s="74"/>
      <c r="LDP10" s="74"/>
      <c r="LDQ10" s="75"/>
      <c r="LDV10" s="74"/>
      <c r="LDW10" s="74"/>
      <c r="LDX10" s="75"/>
      <c r="LEC10" s="74"/>
      <c r="LED10" s="74"/>
      <c r="LEE10" s="75"/>
      <c r="LEJ10" s="74"/>
      <c r="LEK10" s="74"/>
      <c r="LEL10" s="75"/>
      <c r="LEQ10" s="74"/>
      <c r="LER10" s="74"/>
      <c r="LES10" s="75"/>
      <c r="LEX10" s="74"/>
      <c r="LEY10" s="74"/>
      <c r="LEZ10" s="75"/>
      <c r="LFE10" s="74"/>
      <c r="LFF10" s="74"/>
      <c r="LFG10" s="75"/>
      <c r="LFL10" s="74"/>
      <c r="LFM10" s="74"/>
      <c r="LFN10" s="75"/>
      <c r="LFS10" s="74"/>
      <c r="LFT10" s="74"/>
      <c r="LFU10" s="75"/>
      <c r="LFZ10" s="74"/>
      <c r="LGA10" s="74"/>
      <c r="LGB10" s="75"/>
      <c r="LGG10" s="74"/>
      <c r="LGH10" s="74"/>
      <c r="LGI10" s="75"/>
      <c r="LGN10" s="74"/>
      <c r="LGO10" s="74"/>
      <c r="LGP10" s="75"/>
      <c r="LGU10" s="74"/>
      <c r="LGV10" s="74"/>
      <c r="LGW10" s="75"/>
      <c r="LHB10" s="74"/>
      <c r="LHC10" s="74"/>
      <c r="LHD10" s="75"/>
      <c r="LHI10" s="74"/>
      <c r="LHJ10" s="74"/>
      <c r="LHK10" s="75"/>
      <c r="LHP10" s="74"/>
      <c r="LHQ10" s="74"/>
      <c r="LHR10" s="75"/>
      <c r="LHW10" s="74"/>
      <c r="LHX10" s="74"/>
      <c r="LHY10" s="75"/>
      <c r="LID10" s="74"/>
      <c r="LIE10" s="74"/>
      <c r="LIF10" s="75"/>
      <c r="LIK10" s="74"/>
      <c r="LIL10" s="74"/>
      <c r="LIM10" s="75"/>
      <c r="LIR10" s="74"/>
      <c r="LIS10" s="74"/>
      <c r="LIT10" s="75"/>
      <c r="LIY10" s="74"/>
      <c r="LIZ10" s="74"/>
      <c r="LJA10" s="75"/>
      <c r="LJF10" s="74"/>
      <c r="LJG10" s="74"/>
      <c r="LJH10" s="75"/>
      <c r="LJM10" s="74"/>
      <c r="LJN10" s="74"/>
      <c r="LJO10" s="75"/>
      <c r="LJT10" s="74"/>
      <c r="LJU10" s="74"/>
      <c r="LJV10" s="75"/>
      <c r="LKA10" s="74"/>
      <c r="LKB10" s="74"/>
      <c r="LKC10" s="75"/>
      <c r="LKH10" s="74"/>
      <c r="LKI10" s="74"/>
      <c r="LKJ10" s="75"/>
      <c r="LKO10" s="74"/>
      <c r="LKP10" s="74"/>
      <c r="LKQ10" s="75"/>
      <c r="LKV10" s="74"/>
      <c r="LKW10" s="74"/>
      <c r="LKX10" s="75"/>
      <c r="LLC10" s="74"/>
      <c r="LLD10" s="74"/>
      <c r="LLE10" s="75"/>
      <c r="LLJ10" s="74"/>
      <c r="LLK10" s="74"/>
      <c r="LLL10" s="75"/>
      <c r="LLQ10" s="74"/>
      <c r="LLR10" s="74"/>
      <c r="LLS10" s="75"/>
      <c r="LLX10" s="74"/>
      <c r="LLY10" s="74"/>
      <c r="LLZ10" s="75"/>
      <c r="LME10" s="74"/>
      <c r="LMF10" s="74"/>
      <c r="LMG10" s="75"/>
      <c r="LML10" s="74"/>
      <c r="LMM10" s="74"/>
      <c r="LMN10" s="75"/>
      <c r="LMS10" s="74"/>
      <c r="LMT10" s="74"/>
      <c r="LMU10" s="75"/>
      <c r="LMZ10" s="74"/>
      <c r="LNA10" s="74"/>
      <c r="LNB10" s="75"/>
      <c r="LNG10" s="74"/>
      <c r="LNH10" s="74"/>
      <c r="LNI10" s="75"/>
      <c r="LNN10" s="74"/>
      <c r="LNO10" s="74"/>
      <c r="LNP10" s="75"/>
      <c r="LNU10" s="74"/>
      <c r="LNV10" s="74"/>
      <c r="LNW10" s="75"/>
      <c r="LOB10" s="74"/>
      <c r="LOC10" s="74"/>
      <c r="LOD10" s="75"/>
      <c r="LOI10" s="74"/>
      <c r="LOJ10" s="74"/>
      <c r="LOK10" s="75"/>
      <c r="LOP10" s="74"/>
      <c r="LOQ10" s="74"/>
      <c r="LOR10" s="75"/>
      <c r="LOW10" s="74"/>
      <c r="LOX10" s="74"/>
      <c r="LOY10" s="75"/>
      <c r="LPD10" s="74"/>
      <c r="LPE10" s="74"/>
      <c r="LPF10" s="75"/>
      <c r="LPK10" s="74"/>
      <c r="LPL10" s="74"/>
      <c r="LPM10" s="75"/>
      <c r="LPR10" s="74"/>
      <c r="LPS10" s="74"/>
      <c r="LPT10" s="75"/>
      <c r="LPY10" s="74"/>
      <c r="LPZ10" s="74"/>
      <c r="LQA10" s="75"/>
      <c r="LQF10" s="74"/>
      <c r="LQG10" s="74"/>
      <c r="LQH10" s="75"/>
      <c r="LQM10" s="74"/>
      <c r="LQN10" s="74"/>
      <c r="LQO10" s="75"/>
      <c r="LQT10" s="74"/>
      <c r="LQU10" s="74"/>
      <c r="LQV10" s="75"/>
      <c r="LRA10" s="74"/>
      <c r="LRB10" s="74"/>
      <c r="LRC10" s="75"/>
      <c r="LRH10" s="74"/>
      <c r="LRI10" s="74"/>
      <c r="LRJ10" s="75"/>
      <c r="LRO10" s="74"/>
      <c r="LRP10" s="74"/>
      <c r="LRQ10" s="75"/>
      <c r="LRV10" s="74"/>
      <c r="LRW10" s="74"/>
      <c r="LRX10" s="75"/>
      <c r="LSC10" s="74"/>
      <c r="LSD10" s="74"/>
      <c r="LSE10" s="75"/>
      <c r="LSJ10" s="74"/>
      <c r="LSK10" s="74"/>
      <c r="LSL10" s="75"/>
      <c r="LSQ10" s="74"/>
      <c r="LSR10" s="74"/>
      <c r="LSS10" s="75"/>
      <c r="LSX10" s="74"/>
      <c r="LSY10" s="74"/>
      <c r="LSZ10" s="75"/>
      <c r="LTE10" s="74"/>
      <c r="LTF10" s="74"/>
      <c r="LTG10" s="75"/>
      <c r="LTL10" s="74"/>
      <c r="LTM10" s="74"/>
      <c r="LTN10" s="75"/>
      <c r="LTS10" s="74"/>
      <c r="LTT10" s="74"/>
      <c r="LTU10" s="75"/>
      <c r="LTZ10" s="74"/>
      <c r="LUA10" s="74"/>
      <c r="LUB10" s="75"/>
      <c r="LUG10" s="74"/>
      <c r="LUH10" s="74"/>
      <c r="LUI10" s="75"/>
      <c r="LUN10" s="74"/>
      <c r="LUO10" s="74"/>
      <c r="LUP10" s="75"/>
      <c r="LUU10" s="74"/>
      <c r="LUV10" s="74"/>
      <c r="LUW10" s="75"/>
      <c r="LVB10" s="74"/>
      <c r="LVC10" s="74"/>
      <c r="LVD10" s="75"/>
      <c r="LVI10" s="74"/>
      <c r="LVJ10" s="74"/>
      <c r="LVK10" s="75"/>
      <c r="LVP10" s="74"/>
      <c r="LVQ10" s="74"/>
      <c r="LVR10" s="75"/>
      <c r="LVW10" s="74"/>
      <c r="LVX10" s="74"/>
      <c r="LVY10" s="75"/>
      <c r="LWD10" s="74"/>
      <c r="LWE10" s="74"/>
      <c r="LWF10" s="75"/>
      <c r="LWK10" s="74"/>
      <c r="LWL10" s="74"/>
      <c r="LWM10" s="75"/>
      <c r="LWR10" s="74"/>
      <c r="LWS10" s="74"/>
      <c r="LWT10" s="75"/>
      <c r="LWY10" s="74"/>
      <c r="LWZ10" s="74"/>
      <c r="LXA10" s="75"/>
      <c r="LXF10" s="74"/>
      <c r="LXG10" s="74"/>
      <c r="LXH10" s="75"/>
      <c r="LXM10" s="74"/>
      <c r="LXN10" s="74"/>
      <c r="LXO10" s="75"/>
      <c r="LXT10" s="74"/>
      <c r="LXU10" s="74"/>
      <c r="LXV10" s="75"/>
      <c r="LYA10" s="74"/>
      <c r="LYB10" s="74"/>
      <c r="LYC10" s="75"/>
      <c r="LYH10" s="74"/>
      <c r="LYI10" s="74"/>
      <c r="LYJ10" s="75"/>
      <c r="LYO10" s="74"/>
      <c r="LYP10" s="74"/>
      <c r="LYQ10" s="75"/>
      <c r="LYV10" s="74"/>
      <c r="LYW10" s="74"/>
      <c r="LYX10" s="75"/>
      <c r="LZC10" s="74"/>
      <c r="LZD10" s="74"/>
      <c r="LZE10" s="75"/>
      <c r="LZJ10" s="74"/>
      <c r="LZK10" s="74"/>
      <c r="LZL10" s="75"/>
      <c r="LZQ10" s="74"/>
      <c r="LZR10" s="74"/>
      <c r="LZS10" s="75"/>
      <c r="LZX10" s="74"/>
      <c r="LZY10" s="74"/>
      <c r="LZZ10" s="75"/>
      <c r="MAE10" s="74"/>
      <c r="MAF10" s="74"/>
      <c r="MAG10" s="75"/>
      <c r="MAL10" s="74"/>
      <c r="MAM10" s="74"/>
      <c r="MAN10" s="75"/>
      <c r="MAS10" s="74"/>
      <c r="MAT10" s="74"/>
      <c r="MAU10" s="75"/>
      <c r="MAZ10" s="74"/>
      <c r="MBA10" s="74"/>
      <c r="MBB10" s="75"/>
      <c r="MBG10" s="74"/>
      <c r="MBH10" s="74"/>
      <c r="MBI10" s="75"/>
      <c r="MBN10" s="74"/>
      <c r="MBO10" s="74"/>
      <c r="MBP10" s="75"/>
      <c r="MBU10" s="74"/>
      <c r="MBV10" s="74"/>
      <c r="MBW10" s="75"/>
      <c r="MCB10" s="74"/>
      <c r="MCC10" s="74"/>
      <c r="MCD10" s="75"/>
      <c r="MCI10" s="74"/>
      <c r="MCJ10" s="74"/>
      <c r="MCK10" s="75"/>
      <c r="MCP10" s="74"/>
      <c r="MCQ10" s="74"/>
      <c r="MCR10" s="75"/>
      <c r="MCW10" s="74"/>
      <c r="MCX10" s="74"/>
      <c r="MCY10" s="75"/>
      <c r="MDD10" s="74"/>
      <c r="MDE10" s="74"/>
      <c r="MDF10" s="75"/>
      <c r="MDK10" s="74"/>
      <c r="MDL10" s="74"/>
      <c r="MDM10" s="75"/>
      <c r="MDR10" s="74"/>
      <c r="MDS10" s="74"/>
      <c r="MDT10" s="75"/>
      <c r="MDY10" s="74"/>
      <c r="MDZ10" s="74"/>
      <c r="MEA10" s="75"/>
      <c r="MEF10" s="74"/>
      <c r="MEG10" s="74"/>
      <c r="MEH10" s="75"/>
      <c r="MEM10" s="74"/>
      <c r="MEN10" s="74"/>
      <c r="MEO10" s="75"/>
      <c r="MET10" s="74"/>
      <c r="MEU10" s="74"/>
      <c r="MEV10" s="75"/>
      <c r="MFA10" s="74"/>
      <c r="MFB10" s="74"/>
      <c r="MFC10" s="75"/>
      <c r="MFH10" s="74"/>
      <c r="MFI10" s="74"/>
      <c r="MFJ10" s="75"/>
      <c r="MFO10" s="74"/>
      <c r="MFP10" s="74"/>
      <c r="MFQ10" s="75"/>
      <c r="MFV10" s="74"/>
      <c r="MFW10" s="74"/>
      <c r="MFX10" s="75"/>
      <c r="MGC10" s="74"/>
      <c r="MGD10" s="74"/>
      <c r="MGE10" s="75"/>
      <c r="MGJ10" s="74"/>
      <c r="MGK10" s="74"/>
      <c r="MGL10" s="75"/>
      <c r="MGQ10" s="74"/>
      <c r="MGR10" s="74"/>
      <c r="MGS10" s="75"/>
      <c r="MGX10" s="74"/>
      <c r="MGY10" s="74"/>
      <c r="MGZ10" s="75"/>
      <c r="MHE10" s="74"/>
      <c r="MHF10" s="74"/>
      <c r="MHG10" s="75"/>
      <c r="MHL10" s="74"/>
      <c r="MHM10" s="74"/>
      <c r="MHN10" s="75"/>
      <c r="MHS10" s="74"/>
      <c r="MHT10" s="74"/>
      <c r="MHU10" s="75"/>
      <c r="MHZ10" s="74"/>
      <c r="MIA10" s="74"/>
      <c r="MIB10" s="75"/>
      <c r="MIG10" s="74"/>
      <c r="MIH10" s="74"/>
      <c r="MII10" s="75"/>
      <c r="MIN10" s="74"/>
      <c r="MIO10" s="74"/>
      <c r="MIP10" s="75"/>
      <c r="MIU10" s="74"/>
      <c r="MIV10" s="74"/>
      <c r="MIW10" s="75"/>
      <c r="MJB10" s="74"/>
      <c r="MJC10" s="74"/>
      <c r="MJD10" s="75"/>
      <c r="MJI10" s="74"/>
      <c r="MJJ10" s="74"/>
      <c r="MJK10" s="75"/>
      <c r="MJP10" s="74"/>
      <c r="MJQ10" s="74"/>
      <c r="MJR10" s="75"/>
      <c r="MJW10" s="74"/>
      <c r="MJX10" s="74"/>
      <c r="MJY10" s="75"/>
      <c r="MKD10" s="74"/>
      <c r="MKE10" s="74"/>
      <c r="MKF10" s="75"/>
      <c r="MKK10" s="74"/>
      <c r="MKL10" s="74"/>
      <c r="MKM10" s="75"/>
      <c r="MKR10" s="74"/>
      <c r="MKS10" s="74"/>
      <c r="MKT10" s="75"/>
      <c r="MKY10" s="74"/>
      <c r="MKZ10" s="74"/>
      <c r="MLA10" s="75"/>
      <c r="MLF10" s="74"/>
      <c r="MLG10" s="74"/>
      <c r="MLH10" s="75"/>
      <c r="MLM10" s="74"/>
      <c r="MLN10" s="74"/>
      <c r="MLO10" s="75"/>
      <c r="MLT10" s="74"/>
      <c r="MLU10" s="74"/>
      <c r="MLV10" s="75"/>
      <c r="MMA10" s="74"/>
      <c r="MMB10" s="74"/>
      <c r="MMC10" s="75"/>
      <c r="MMH10" s="74"/>
      <c r="MMI10" s="74"/>
      <c r="MMJ10" s="75"/>
      <c r="MMO10" s="74"/>
      <c r="MMP10" s="74"/>
      <c r="MMQ10" s="75"/>
      <c r="MMV10" s="74"/>
      <c r="MMW10" s="74"/>
      <c r="MMX10" s="75"/>
      <c r="MNC10" s="74"/>
      <c r="MND10" s="74"/>
      <c r="MNE10" s="75"/>
      <c r="MNJ10" s="74"/>
      <c r="MNK10" s="74"/>
      <c r="MNL10" s="75"/>
      <c r="MNQ10" s="74"/>
      <c r="MNR10" s="74"/>
      <c r="MNS10" s="75"/>
      <c r="MNX10" s="74"/>
      <c r="MNY10" s="74"/>
      <c r="MNZ10" s="75"/>
      <c r="MOE10" s="74"/>
      <c r="MOF10" s="74"/>
      <c r="MOG10" s="75"/>
      <c r="MOL10" s="74"/>
      <c r="MOM10" s="74"/>
      <c r="MON10" s="75"/>
      <c r="MOS10" s="74"/>
      <c r="MOT10" s="74"/>
      <c r="MOU10" s="75"/>
      <c r="MOZ10" s="74"/>
      <c r="MPA10" s="74"/>
      <c r="MPB10" s="75"/>
      <c r="MPG10" s="74"/>
      <c r="MPH10" s="74"/>
      <c r="MPI10" s="75"/>
      <c r="MPN10" s="74"/>
      <c r="MPO10" s="74"/>
      <c r="MPP10" s="75"/>
      <c r="MPU10" s="74"/>
      <c r="MPV10" s="74"/>
      <c r="MPW10" s="75"/>
      <c r="MQB10" s="74"/>
      <c r="MQC10" s="74"/>
      <c r="MQD10" s="75"/>
      <c r="MQI10" s="74"/>
      <c r="MQJ10" s="74"/>
      <c r="MQK10" s="75"/>
      <c r="MQP10" s="74"/>
      <c r="MQQ10" s="74"/>
      <c r="MQR10" s="75"/>
      <c r="MQW10" s="74"/>
      <c r="MQX10" s="74"/>
      <c r="MQY10" s="75"/>
      <c r="MRD10" s="74"/>
      <c r="MRE10" s="74"/>
      <c r="MRF10" s="75"/>
      <c r="MRK10" s="74"/>
      <c r="MRL10" s="74"/>
      <c r="MRM10" s="75"/>
      <c r="MRR10" s="74"/>
      <c r="MRS10" s="74"/>
      <c r="MRT10" s="75"/>
      <c r="MRY10" s="74"/>
      <c r="MRZ10" s="74"/>
      <c r="MSA10" s="75"/>
      <c r="MSF10" s="74"/>
      <c r="MSG10" s="74"/>
      <c r="MSH10" s="75"/>
      <c r="MSM10" s="74"/>
      <c r="MSN10" s="74"/>
      <c r="MSO10" s="75"/>
      <c r="MST10" s="74"/>
      <c r="MSU10" s="74"/>
      <c r="MSV10" s="75"/>
      <c r="MTA10" s="74"/>
      <c r="MTB10" s="74"/>
      <c r="MTC10" s="75"/>
      <c r="MTH10" s="74"/>
      <c r="MTI10" s="74"/>
      <c r="MTJ10" s="75"/>
      <c r="MTO10" s="74"/>
      <c r="MTP10" s="74"/>
      <c r="MTQ10" s="75"/>
      <c r="MTV10" s="74"/>
      <c r="MTW10" s="74"/>
      <c r="MTX10" s="75"/>
      <c r="MUC10" s="74"/>
      <c r="MUD10" s="74"/>
      <c r="MUE10" s="75"/>
      <c r="MUJ10" s="74"/>
      <c r="MUK10" s="74"/>
      <c r="MUL10" s="75"/>
      <c r="MUQ10" s="74"/>
      <c r="MUR10" s="74"/>
      <c r="MUS10" s="75"/>
      <c r="MUX10" s="74"/>
      <c r="MUY10" s="74"/>
      <c r="MUZ10" s="75"/>
      <c r="MVE10" s="74"/>
      <c r="MVF10" s="74"/>
      <c r="MVG10" s="75"/>
      <c r="MVL10" s="74"/>
      <c r="MVM10" s="74"/>
      <c r="MVN10" s="75"/>
      <c r="MVS10" s="74"/>
      <c r="MVT10" s="74"/>
      <c r="MVU10" s="75"/>
      <c r="MVZ10" s="74"/>
      <c r="MWA10" s="74"/>
      <c r="MWB10" s="75"/>
      <c r="MWG10" s="74"/>
      <c r="MWH10" s="74"/>
      <c r="MWI10" s="75"/>
      <c r="MWN10" s="74"/>
      <c r="MWO10" s="74"/>
      <c r="MWP10" s="75"/>
      <c r="MWU10" s="74"/>
      <c r="MWV10" s="74"/>
      <c r="MWW10" s="75"/>
      <c r="MXB10" s="74"/>
      <c r="MXC10" s="74"/>
      <c r="MXD10" s="75"/>
      <c r="MXI10" s="74"/>
      <c r="MXJ10" s="74"/>
      <c r="MXK10" s="75"/>
      <c r="MXP10" s="74"/>
      <c r="MXQ10" s="74"/>
      <c r="MXR10" s="75"/>
      <c r="MXW10" s="74"/>
      <c r="MXX10" s="74"/>
      <c r="MXY10" s="75"/>
      <c r="MYD10" s="74"/>
      <c r="MYE10" s="74"/>
      <c r="MYF10" s="75"/>
      <c r="MYK10" s="74"/>
      <c r="MYL10" s="74"/>
      <c r="MYM10" s="75"/>
      <c r="MYR10" s="74"/>
      <c r="MYS10" s="74"/>
      <c r="MYT10" s="75"/>
      <c r="MYY10" s="74"/>
      <c r="MYZ10" s="74"/>
      <c r="MZA10" s="75"/>
      <c r="MZF10" s="74"/>
      <c r="MZG10" s="74"/>
      <c r="MZH10" s="75"/>
      <c r="MZM10" s="74"/>
      <c r="MZN10" s="74"/>
      <c r="MZO10" s="75"/>
      <c r="MZT10" s="74"/>
      <c r="MZU10" s="74"/>
      <c r="MZV10" s="75"/>
      <c r="NAA10" s="74"/>
      <c r="NAB10" s="74"/>
      <c r="NAC10" s="75"/>
      <c r="NAH10" s="74"/>
      <c r="NAI10" s="74"/>
      <c r="NAJ10" s="75"/>
      <c r="NAO10" s="74"/>
      <c r="NAP10" s="74"/>
      <c r="NAQ10" s="75"/>
      <c r="NAV10" s="74"/>
      <c r="NAW10" s="74"/>
      <c r="NAX10" s="75"/>
      <c r="NBC10" s="74"/>
      <c r="NBD10" s="74"/>
      <c r="NBE10" s="75"/>
      <c r="NBJ10" s="74"/>
      <c r="NBK10" s="74"/>
      <c r="NBL10" s="75"/>
      <c r="NBQ10" s="74"/>
      <c r="NBR10" s="74"/>
      <c r="NBS10" s="75"/>
      <c r="NBX10" s="74"/>
      <c r="NBY10" s="74"/>
      <c r="NBZ10" s="75"/>
      <c r="NCE10" s="74"/>
      <c r="NCF10" s="74"/>
      <c r="NCG10" s="75"/>
      <c r="NCL10" s="74"/>
      <c r="NCM10" s="74"/>
      <c r="NCN10" s="75"/>
      <c r="NCS10" s="74"/>
      <c r="NCT10" s="74"/>
      <c r="NCU10" s="75"/>
      <c r="NCZ10" s="74"/>
      <c r="NDA10" s="74"/>
      <c r="NDB10" s="75"/>
      <c r="NDG10" s="74"/>
      <c r="NDH10" s="74"/>
      <c r="NDI10" s="75"/>
      <c r="NDN10" s="74"/>
      <c r="NDO10" s="74"/>
      <c r="NDP10" s="75"/>
      <c r="NDU10" s="74"/>
      <c r="NDV10" s="74"/>
      <c r="NDW10" s="75"/>
      <c r="NEB10" s="74"/>
      <c r="NEC10" s="74"/>
      <c r="NED10" s="75"/>
      <c r="NEI10" s="74"/>
      <c r="NEJ10" s="74"/>
      <c r="NEK10" s="75"/>
      <c r="NEP10" s="74"/>
      <c r="NEQ10" s="74"/>
      <c r="NER10" s="75"/>
      <c r="NEW10" s="74"/>
      <c r="NEX10" s="74"/>
      <c r="NEY10" s="75"/>
      <c r="NFD10" s="74"/>
      <c r="NFE10" s="74"/>
      <c r="NFF10" s="75"/>
      <c r="NFK10" s="74"/>
      <c r="NFL10" s="74"/>
      <c r="NFM10" s="75"/>
      <c r="NFR10" s="74"/>
      <c r="NFS10" s="74"/>
      <c r="NFT10" s="75"/>
      <c r="NFY10" s="74"/>
      <c r="NFZ10" s="74"/>
      <c r="NGA10" s="75"/>
      <c r="NGF10" s="74"/>
      <c r="NGG10" s="74"/>
      <c r="NGH10" s="75"/>
      <c r="NGM10" s="74"/>
      <c r="NGN10" s="74"/>
      <c r="NGO10" s="75"/>
      <c r="NGT10" s="74"/>
      <c r="NGU10" s="74"/>
      <c r="NGV10" s="75"/>
      <c r="NHA10" s="74"/>
      <c r="NHB10" s="74"/>
      <c r="NHC10" s="75"/>
      <c r="NHH10" s="74"/>
      <c r="NHI10" s="74"/>
      <c r="NHJ10" s="75"/>
      <c r="NHO10" s="74"/>
      <c r="NHP10" s="74"/>
      <c r="NHQ10" s="75"/>
      <c r="NHV10" s="74"/>
      <c r="NHW10" s="74"/>
      <c r="NHX10" s="75"/>
      <c r="NIC10" s="74"/>
      <c r="NID10" s="74"/>
      <c r="NIE10" s="75"/>
      <c r="NIJ10" s="74"/>
      <c r="NIK10" s="74"/>
      <c r="NIL10" s="75"/>
      <c r="NIQ10" s="74"/>
      <c r="NIR10" s="74"/>
      <c r="NIS10" s="75"/>
      <c r="NIX10" s="74"/>
      <c r="NIY10" s="74"/>
      <c r="NIZ10" s="75"/>
      <c r="NJE10" s="74"/>
      <c r="NJF10" s="74"/>
      <c r="NJG10" s="75"/>
      <c r="NJL10" s="74"/>
      <c r="NJM10" s="74"/>
      <c r="NJN10" s="75"/>
      <c r="NJS10" s="74"/>
      <c r="NJT10" s="74"/>
      <c r="NJU10" s="75"/>
      <c r="NJZ10" s="74"/>
      <c r="NKA10" s="74"/>
      <c r="NKB10" s="75"/>
      <c r="NKG10" s="74"/>
      <c r="NKH10" s="74"/>
      <c r="NKI10" s="75"/>
      <c r="NKN10" s="74"/>
      <c r="NKO10" s="74"/>
      <c r="NKP10" s="75"/>
      <c r="NKU10" s="74"/>
      <c r="NKV10" s="74"/>
      <c r="NKW10" s="75"/>
      <c r="NLB10" s="74"/>
      <c r="NLC10" s="74"/>
      <c r="NLD10" s="75"/>
      <c r="NLI10" s="74"/>
      <c r="NLJ10" s="74"/>
      <c r="NLK10" s="75"/>
      <c r="NLP10" s="74"/>
      <c r="NLQ10" s="74"/>
      <c r="NLR10" s="75"/>
      <c r="NLW10" s="74"/>
      <c r="NLX10" s="74"/>
      <c r="NLY10" s="75"/>
      <c r="NMD10" s="74"/>
      <c r="NME10" s="74"/>
      <c r="NMF10" s="75"/>
      <c r="NMK10" s="74"/>
      <c r="NML10" s="74"/>
      <c r="NMM10" s="75"/>
      <c r="NMR10" s="74"/>
      <c r="NMS10" s="74"/>
      <c r="NMT10" s="75"/>
      <c r="NMY10" s="74"/>
      <c r="NMZ10" s="74"/>
      <c r="NNA10" s="75"/>
      <c r="NNF10" s="74"/>
      <c r="NNG10" s="74"/>
      <c r="NNH10" s="75"/>
      <c r="NNM10" s="74"/>
      <c r="NNN10" s="74"/>
      <c r="NNO10" s="75"/>
      <c r="NNT10" s="74"/>
      <c r="NNU10" s="74"/>
      <c r="NNV10" s="75"/>
      <c r="NOA10" s="74"/>
      <c r="NOB10" s="74"/>
      <c r="NOC10" s="75"/>
      <c r="NOH10" s="74"/>
      <c r="NOI10" s="74"/>
      <c r="NOJ10" s="75"/>
      <c r="NOO10" s="74"/>
      <c r="NOP10" s="74"/>
      <c r="NOQ10" s="75"/>
      <c r="NOV10" s="74"/>
      <c r="NOW10" s="74"/>
      <c r="NOX10" s="75"/>
      <c r="NPC10" s="74"/>
      <c r="NPD10" s="74"/>
      <c r="NPE10" s="75"/>
      <c r="NPJ10" s="74"/>
      <c r="NPK10" s="74"/>
      <c r="NPL10" s="75"/>
      <c r="NPQ10" s="74"/>
      <c r="NPR10" s="74"/>
      <c r="NPS10" s="75"/>
      <c r="NPX10" s="74"/>
      <c r="NPY10" s="74"/>
      <c r="NPZ10" s="75"/>
      <c r="NQE10" s="74"/>
      <c r="NQF10" s="74"/>
      <c r="NQG10" s="75"/>
      <c r="NQL10" s="74"/>
      <c r="NQM10" s="74"/>
      <c r="NQN10" s="75"/>
      <c r="NQS10" s="74"/>
      <c r="NQT10" s="74"/>
      <c r="NQU10" s="75"/>
      <c r="NQZ10" s="74"/>
      <c r="NRA10" s="74"/>
      <c r="NRB10" s="75"/>
      <c r="NRG10" s="74"/>
      <c r="NRH10" s="74"/>
      <c r="NRI10" s="75"/>
      <c r="NRN10" s="74"/>
      <c r="NRO10" s="74"/>
      <c r="NRP10" s="75"/>
      <c r="NRU10" s="74"/>
      <c r="NRV10" s="74"/>
      <c r="NRW10" s="75"/>
      <c r="NSB10" s="74"/>
      <c r="NSC10" s="74"/>
      <c r="NSD10" s="75"/>
      <c r="NSI10" s="74"/>
      <c r="NSJ10" s="74"/>
      <c r="NSK10" s="75"/>
      <c r="NSP10" s="74"/>
      <c r="NSQ10" s="74"/>
      <c r="NSR10" s="75"/>
      <c r="NSW10" s="74"/>
      <c r="NSX10" s="74"/>
      <c r="NSY10" s="75"/>
      <c r="NTD10" s="74"/>
      <c r="NTE10" s="74"/>
      <c r="NTF10" s="75"/>
      <c r="NTK10" s="74"/>
      <c r="NTL10" s="74"/>
      <c r="NTM10" s="75"/>
      <c r="NTR10" s="74"/>
      <c r="NTS10" s="74"/>
      <c r="NTT10" s="75"/>
      <c r="NTY10" s="74"/>
      <c r="NTZ10" s="74"/>
      <c r="NUA10" s="75"/>
      <c r="NUF10" s="74"/>
      <c r="NUG10" s="74"/>
      <c r="NUH10" s="75"/>
      <c r="NUM10" s="74"/>
      <c r="NUN10" s="74"/>
      <c r="NUO10" s="75"/>
      <c r="NUT10" s="74"/>
      <c r="NUU10" s="74"/>
      <c r="NUV10" s="75"/>
      <c r="NVA10" s="74"/>
      <c r="NVB10" s="74"/>
      <c r="NVC10" s="75"/>
      <c r="NVH10" s="74"/>
      <c r="NVI10" s="74"/>
      <c r="NVJ10" s="75"/>
      <c r="NVO10" s="74"/>
      <c r="NVP10" s="74"/>
      <c r="NVQ10" s="75"/>
      <c r="NVV10" s="74"/>
      <c r="NVW10" s="74"/>
      <c r="NVX10" s="75"/>
      <c r="NWC10" s="74"/>
      <c r="NWD10" s="74"/>
      <c r="NWE10" s="75"/>
      <c r="NWJ10" s="74"/>
      <c r="NWK10" s="74"/>
      <c r="NWL10" s="75"/>
      <c r="NWQ10" s="74"/>
      <c r="NWR10" s="74"/>
      <c r="NWS10" s="75"/>
      <c r="NWX10" s="74"/>
      <c r="NWY10" s="74"/>
      <c r="NWZ10" s="75"/>
      <c r="NXE10" s="74"/>
      <c r="NXF10" s="74"/>
      <c r="NXG10" s="75"/>
      <c r="NXL10" s="74"/>
      <c r="NXM10" s="74"/>
      <c r="NXN10" s="75"/>
      <c r="NXS10" s="74"/>
      <c r="NXT10" s="74"/>
      <c r="NXU10" s="75"/>
      <c r="NXZ10" s="74"/>
      <c r="NYA10" s="74"/>
      <c r="NYB10" s="75"/>
      <c r="NYG10" s="74"/>
      <c r="NYH10" s="74"/>
      <c r="NYI10" s="75"/>
      <c r="NYN10" s="74"/>
      <c r="NYO10" s="74"/>
      <c r="NYP10" s="75"/>
      <c r="NYU10" s="74"/>
      <c r="NYV10" s="74"/>
      <c r="NYW10" s="75"/>
      <c r="NZB10" s="74"/>
      <c r="NZC10" s="74"/>
      <c r="NZD10" s="75"/>
      <c r="NZI10" s="74"/>
      <c r="NZJ10" s="74"/>
      <c r="NZK10" s="75"/>
      <c r="NZP10" s="74"/>
      <c r="NZQ10" s="74"/>
      <c r="NZR10" s="75"/>
      <c r="NZW10" s="74"/>
      <c r="NZX10" s="74"/>
      <c r="NZY10" s="75"/>
      <c r="OAD10" s="74"/>
      <c r="OAE10" s="74"/>
      <c r="OAF10" s="75"/>
      <c r="OAK10" s="74"/>
      <c r="OAL10" s="74"/>
      <c r="OAM10" s="75"/>
      <c r="OAR10" s="74"/>
      <c r="OAS10" s="74"/>
      <c r="OAT10" s="75"/>
      <c r="OAY10" s="74"/>
      <c r="OAZ10" s="74"/>
      <c r="OBA10" s="75"/>
      <c r="OBF10" s="74"/>
      <c r="OBG10" s="74"/>
      <c r="OBH10" s="75"/>
      <c r="OBM10" s="74"/>
      <c r="OBN10" s="74"/>
      <c r="OBO10" s="75"/>
      <c r="OBT10" s="74"/>
      <c r="OBU10" s="74"/>
      <c r="OBV10" s="75"/>
      <c r="OCA10" s="74"/>
      <c r="OCB10" s="74"/>
      <c r="OCC10" s="75"/>
      <c r="OCH10" s="74"/>
      <c r="OCI10" s="74"/>
      <c r="OCJ10" s="75"/>
      <c r="OCO10" s="74"/>
      <c r="OCP10" s="74"/>
      <c r="OCQ10" s="75"/>
      <c r="OCV10" s="74"/>
      <c r="OCW10" s="74"/>
      <c r="OCX10" s="75"/>
      <c r="ODC10" s="74"/>
      <c r="ODD10" s="74"/>
      <c r="ODE10" s="75"/>
      <c r="ODJ10" s="74"/>
      <c r="ODK10" s="74"/>
      <c r="ODL10" s="75"/>
      <c r="ODQ10" s="74"/>
      <c r="ODR10" s="74"/>
      <c r="ODS10" s="75"/>
      <c r="ODX10" s="74"/>
      <c r="ODY10" s="74"/>
      <c r="ODZ10" s="75"/>
      <c r="OEE10" s="74"/>
      <c r="OEF10" s="74"/>
      <c r="OEG10" s="75"/>
      <c r="OEL10" s="74"/>
      <c r="OEM10" s="74"/>
      <c r="OEN10" s="75"/>
      <c r="OES10" s="74"/>
      <c r="OET10" s="74"/>
      <c r="OEU10" s="75"/>
      <c r="OEZ10" s="74"/>
      <c r="OFA10" s="74"/>
      <c r="OFB10" s="75"/>
      <c r="OFG10" s="74"/>
      <c r="OFH10" s="74"/>
      <c r="OFI10" s="75"/>
      <c r="OFN10" s="74"/>
      <c r="OFO10" s="74"/>
      <c r="OFP10" s="75"/>
      <c r="OFU10" s="74"/>
      <c r="OFV10" s="74"/>
      <c r="OFW10" s="75"/>
      <c r="OGB10" s="74"/>
      <c r="OGC10" s="74"/>
      <c r="OGD10" s="75"/>
      <c r="OGI10" s="74"/>
      <c r="OGJ10" s="74"/>
      <c r="OGK10" s="75"/>
      <c r="OGP10" s="74"/>
      <c r="OGQ10" s="74"/>
      <c r="OGR10" s="75"/>
      <c r="OGW10" s="74"/>
      <c r="OGX10" s="74"/>
      <c r="OGY10" s="75"/>
      <c r="OHD10" s="74"/>
      <c r="OHE10" s="74"/>
      <c r="OHF10" s="75"/>
      <c r="OHK10" s="74"/>
      <c r="OHL10" s="74"/>
      <c r="OHM10" s="75"/>
      <c r="OHR10" s="74"/>
      <c r="OHS10" s="74"/>
      <c r="OHT10" s="75"/>
      <c r="OHY10" s="74"/>
      <c r="OHZ10" s="74"/>
      <c r="OIA10" s="75"/>
      <c r="OIF10" s="74"/>
      <c r="OIG10" s="74"/>
      <c r="OIH10" s="75"/>
      <c r="OIM10" s="74"/>
      <c r="OIN10" s="74"/>
      <c r="OIO10" s="75"/>
      <c r="OIT10" s="74"/>
      <c r="OIU10" s="74"/>
      <c r="OIV10" s="75"/>
      <c r="OJA10" s="74"/>
      <c r="OJB10" s="74"/>
      <c r="OJC10" s="75"/>
      <c r="OJH10" s="74"/>
      <c r="OJI10" s="74"/>
      <c r="OJJ10" s="75"/>
      <c r="OJO10" s="74"/>
      <c r="OJP10" s="74"/>
      <c r="OJQ10" s="75"/>
      <c r="OJV10" s="74"/>
      <c r="OJW10" s="74"/>
      <c r="OJX10" s="75"/>
      <c r="OKC10" s="74"/>
      <c r="OKD10" s="74"/>
      <c r="OKE10" s="75"/>
      <c r="OKJ10" s="74"/>
      <c r="OKK10" s="74"/>
      <c r="OKL10" s="75"/>
      <c r="OKQ10" s="74"/>
      <c r="OKR10" s="74"/>
      <c r="OKS10" s="75"/>
      <c r="OKX10" s="74"/>
      <c r="OKY10" s="74"/>
      <c r="OKZ10" s="75"/>
      <c r="OLE10" s="74"/>
      <c r="OLF10" s="74"/>
      <c r="OLG10" s="75"/>
      <c r="OLL10" s="74"/>
      <c r="OLM10" s="74"/>
      <c r="OLN10" s="75"/>
      <c r="OLS10" s="74"/>
      <c r="OLT10" s="74"/>
      <c r="OLU10" s="75"/>
      <c r="OLZ10" s="74"/>
      <c r="OMA10" s="74"/>
      <c r="OMB10" s="75"/>
      <c r="OMG10" s="74"/>
      <c r="OMH10" s="74"/>
      <c r="OMI10" s="75"/>
      <c r="OMN10" s="74"/>
      <c r="OMO10" s="74"/>
      <c r="OMP10" s="75"/>
      <c r="OMU10" s="74"/>
      <c r="OMV10" s="74"/>
      <c r="OMW10" s="75"/>
      <c r="ONB10" s="74"/>
      <c r="ONC10" s="74"/>
      <c r="OND10" s="75"/>
      <c r="ONI10" s="74"/>
      <c r="ONJ10" s="74"/>
      <c r="ONK10" s="75"/>
      <c r="ONP10" s="74"/>
      <c r="ONQ10" s="74"/>
      <c r="ONR10" s="75"/>
      <c r="ONW10" s="74"/>
      <c r="ONX10" s="74"/>
      <c r="ONY10" s="75"/>
      <c r="OOD10" s="74"/>
      <c r="OOE10" s="74"/>
      <c r="OOF10" s="75"/>
      <c r="OOK10" s="74"/>
      <c r="OOL10" s="74"/>
      <c r="OOM10" s="75"/>
      <c r="OOR10" s="74"/>
      <c r="OOS10" s="74"/>
      <c r="OOT10" s="75"/>
      <c r="OOY10" s="74"/>
      <c r="OOZ10" s="74"/>
      <c r="OPA10" s="75"/>
      <c r="OPF10" s="74"/>
      <c r="OPG10" s="74"/>
      <c r="OPH10" s="75"/>
      <c r="OPM10" s="74"/>
      <c r="OPN10" s="74"/>
      <c r="OPO10" s="75"/>
      <c r="OPT10" s="74"/>
      <c r="OPU10" s="74"/>
      <c r="OPV10" s="75"/>
      <c r="OQA10" s="74"/>
      <c r="OQB10" s="74"/>
      <c r="OQC10" s="75"/>
      <c r="OQH10" s="74"/>
      <c r="OQI10" s="74"/>
      <c r="OQJ10" s="75"/>
      <c r="OQO10" s="74"/>
      <c r="OQP10" s="74"/>
      <c r="OQQ10" s="75"/>
      <c r="OQV10" s="74"/>
      <c r="OQW10" s="74"/>
      <c r="OQX10" s="75"/>
      <c r="ORC10" s="74"/>
      <c r="ORD10" s="74"/>
      <c r="ORE10" s="75"/>
      <c r="ORJ10" s="74"/>
      <c r="ORK10" s="74"/>
      <c r="ORL10" s="75"/>
      <c r="ORQ10" s="74"/>
      <c r="ORR10" s="74"/>
      <c r="ORS10" s="75"/>
      <c r="ORX10" s="74"/>
      <c r="ORY10" s="74"/>
      <c r="ORZ10" s="75"/>
      <c r="OSE10" s="74"/>
      <c r="OSF10" s="74"/>
      <c r="OSG10" s="75"/>
      <c r="OSL10" s="74"/>
      <c r="OSM10" s="74"/>
      <c r="OSN10" s="75"/>
      <c r="OSS10" s="74"/>
      <c r="OST10" s="74"/>
      <c r="OSU10" s="75"/>
      <c r="OSZ10" s="74"/>
      <c r="OTA10" s="74"/>
      <c r="OTB10" s="75"/>
      <c r="OTG10" s="74"/>
      <c r="OTH10" s="74"/>
      <c r="OTI10" s="75"/>
      <c r="OTN10" s="74"/>
      <c r="OTO10" s="74"/>
      <c r="OTP10" s="75"/>
      <c r="OTU10" s="74"/>
      <c r="OTV10" s="74"/>
      <c r="OTW10" s="75"/>
      <c r="OUB10" s="74"/>
      <c r="OUC10" s="74"/>
      <c r="OUD10" s="75"/>
      <c r="OUI10" s="74"/>
      <c r="OUJ10" s="74"/>
      <c r="OUK10" s="75"/>
      <c r="OUP10" s="74"/>
      <c r="OUQ10" s="74"/>
      <c r="OUR10" s="75"/>
      <c r="OUW10" s="74"/>
      <c r="OUX10" s="74"/>
      <c r="OUY10" s="75"/>
      <c r="OVD10" s="74"/>
      <c r="OVE10" s="74"/>
      <c r="OVF10" s="75"/>
      <c r="OVK10" s="74"/>
      <c r="OVL10" s="74"/>
      <c r="OVM10" s="75"/>
      <c r="OVR10" s="74"/>
      <c r="OVS10" s="74"/>
      <c r="OVT10" s="75"/>
      <c r="OVY10" s="74"/>
      <c r="OVZ10" s="74"/>
      <c r="OWA10" s="75"/>
      <c r="OWF10" s="74"/>
      <c r="OWG10" s="74"/>
      <c r="OWH10" s="75"/>
      <c r="OWM10" s="74"/>
      <c r="OWN10" s="74"/>
      <c r="OWO10" s="75"/>
      <c r="OWT10" s="74"/>
      <c r="OWU10" s="74"/>
      <c r="OWV10" s="75"/>
      <c r="OXA10" s="74"/>
      <c r="OXB10" s="74"/>
      <c r="OXC10" s="75"/>
      <c r="OXH10" s="74"/>
      <c r="OXI10" s="74"/>
      <c r="OXJ10" s="75"/>
      <c r="OXO10" s="74"/>
      <c r="OXP10" s="74"/>
      <c r="OXQ10" s="75"/>
      <c r="OXV10" s="74"/>
      <c r="OXW10" s="74"/>
      <c r="OXX10" s="75"/>
      <c r="OYC10" s="74"/>
      <c r="OYD10" s="74"/>
      <c r="OYE10" s="75"/>
      <c r="OYJ10" s="74"/>
      <c r="OYK10" s="74"/>
      <c r="OYL10" s="75"/>
      <c r="OYQ10" s="74"/>
      <c r="OYR10" s="74"/>
      <c r="OYS10" s="75"/>
      <c r="OYX10" s="74"/>
      <c r="OYY10" s="74"/>
      <c r="OYZ10" s="75"/>
      <c r="OZE10" s="74"/>
      <c r="OZF10" s="74"/>
      <c r="OZG10" s="75"/>
      <c r="OZL10" s="74"/>
      <c r="OZM10" s="74"/>
      <c r="OZN10" s="75"/>
      <c r="OZS10" s="74"/>
      <c r="OZT10" s="74"/>
      <c r="OZU10" s="75"/>
      <c r="OZZ10" s="74"/>
      <c r="PAA10" s="74"/>
      <c r="PAB10" s="75"/>
      <c r="PAG10" s="74"/>
      <c r="PAH10" s="74"/>
      <c r="PAI10" s="75"/>
      <c r="PAN10" s="74"/>
      <c r="PAO10" s="74"/>
      <c r="PAP10" s="75"/>
      <c r="PAU10" s="74"/>
      <c r="PAV10" s="74"/>
      <c r="PAW10" s="75"/>
      <c r="PBB10" s="74"/>
      <c r="PBC10" s="74"/>
      <c r="PBD10" s="75"/>
      <c r="PBI10" s="74"/>
      <c r="PBJ10" s="74"/>
      <c r="PBK10" s="75"/>
      <c r="PBP10" s="74"/>
      <c r="PBQ10" s="74"/>
      <c r="PBR10" s="75"/>
      <c r="PBW10" s="74"/>
      <c r="PBX10" s="74"/>
      <c r="PBY10" s="75"/>
      <c r="PCD10" s="74"/>
      <c r="PCE10" s="74"/>
      <c r="PCF10" s="75"/>
      <c r="PCK10" s="74"/>
      <c r="PCL10" s="74"/>
      <c r="PCM10" s="75"/>
      <c r="PCR10" s="74"/>
      <c r="PCS10" s="74"/>
      <c r="PCT10" s="75"/>
      <c r="PCY10" s="74"/>
      <c r="PCZ10" s="74"/>
      <c r="PDA10" s="75"/>
      <c r="PDF10" s="74"/>
      <c r="PDG10" s="74"/>
      <c r="PDH10" s="75"/>
      <c r="PDM10" s="74"/>
      <c r="PDN10" s="74"/>
      <c r="PDO10" s="75"/>
      <c r="PDT10" s="74"/>
      <c r="PDU10" s="74"/>
      <c r="PDV10" s="75"/>
      <c r="PEA10" s="74"/>
      <c r="PEB10" s="74"/>
      <c r="PEC10" s="75"/>
      <c r="PEH10" s="74"/>
      <c r="PEI10" s="74"/>
      <c r="PEJ10" s="75"/>
      <c r="PEO10" s="74"/>
      <c r="PEP10" s="74"/>
      <c r="PEQ10" s="75"/>
      <c r="PEV10" s="74"/>
      <c r="PEW10" s="74"/>
      <c r="PEX10" s="75"/>
      <c r="PFC10" s="74"/>
      <c r="PFD10" s="74"/>
      <c r="PFE10" s="75"/>
      <c r="PFJ10" s="74"/>
      <c r="PFK10" s="74"/>
      <c r="PFL10" s="75"/>
      <c r="PFQ10" s="74"/>
      <c r="PFR10" s="74"/>
      <c r="PFS10" s="75"/>
      <c r="PFX10" s="74"/>
      <c r="PFY10" s="74"/>
      <c r="PFZ10" s="75"/>
      <c r="PGE10" s="74"/>
      <c r="PGF10" s="74"/>
      <c r="PGG10" s="75"/>
      <c r="PGL10" s="74"/>
      <c r="PGM10" s="74"/>
      <c r="PGN10" s="75"/>
      <c r="PGS10" s="74"/>
      <c r="PGT10" s="74"/>
      <c r="PGU10" s="75"/>
      <c r="PGZ10" s="74"/>
      <c r="PHA10" s="74"/>
      <c r="PHB10" s="75"/>
      <c r="PHG10" s="74"/>
      <c r="PHH10" s="74"/>
      <c r="PHI10" s="75"/>
      <c r="PHN10" s="74"/>
      <c r="PHO10" s="74"/>
      <c r="PHP10" s="75"/>
      <c r="PHU10" s="74"/>
      <c r="PHV10" s="74"/>
      <c r="PHW10" s="75"/>
      <c r="PIB10" s="74"/>
      <c r="PIC10" s="74"/>
      <c r="PID10" s="75"/>
      <c r="PII10" s="74"/>
      <c r="PIJ10" s="74"/>
      <c r="PIK10" s="75"/>
      <c r="PIP10" s="74"/>
      <c r="PIQ10" s="74"/>
      <c r="PIR10" s="75"/>
      <c r="PIW10" s="74"/>
      <c r="PIX10" s="74"/>
      <c r="PIY10" s="75"/>
      <c r="PJD10" s="74"/>
      <c r="PJE10" s="74"/>
      <c r="PJF10" s="75"/>
      <c r="PJK10" s="74"/>
      <c r="PJL10" s="74"/>
      <c r="PJM10" s="75"/>
      <c r="PJR10" s="74"/>
      <c r="PJS10" s="74"/>
      <c r="PJT10" s="75"/>
      <c r="PJY10" s="74"/>
      <c r="PJZ10" s="74"/>
      <c r="PKA10" s="75"/>
      <c r="PKF10" s="74"/>
      <c r="PKG10" s="74"/>
      <c r="PKH10" s="75"/>
      <c r="PKM10" s="74"/>
      <c r="PKN10" s="74"/>
      <c r="PKO10" s="75"/>
      <c r="PKT10" s="74"/>
      <c r="PKU10" s="74"/>
      <c r="PKV10" s="75"/>
      <c r="PLA10" s="74"/>
      <c r="PLB10" s="74"/>
      <c r="PLC10" s="75"/>
      <c r="PLH10" s="74"/>
      <c r="PLI10" s="74"/>
      <c r="PLJ10" s="75"/>
      <c r="PLO10" s="74"/>
      <c r="PLP10" s="74"/>
      <c r="PLQ10" s="75"/>
      <c r="PLV10" s="74"/>
      <c r="PLW10" s="74"/>
      <c r="PLX10" s="75"/>
      <c r="PMC10" s="74"/>
      <c r="PMD10" s="74"/>
      <c r="PME10" s="75"/>
      <c r="PMJ10" s="74"/>
      <c r="PMK10" s="74"/>
      <c r="PML10" s="75"/>
      <c r="PMQ10" s="74"/>
      <c r="PMR10" s="74"/>
      <c r="PMS10" s="75"/>
      <c r="PMX10" s="74"/>
      <c r="PMY10" s="74"/>
      <c r="PMZ10" s="75"/>
      <c r="PNE10" s="74"/>
      <c r="PNF10" s="74"/>
      <c r="PNG10" s="75"/>
      <c r="PNL10" s="74"/>
      <c r="PNM10" s="74"/>
      <c r="PNN10" s="75"/>
      <c r="PNS10" s="74"/>
      <c r="PNT10" s="74"/>
      <c r="PNU10" s="75"/>
      <c r="PNZ10" s="74"/>
      <c r="POA10" s="74"/>
      <c r="POB10" s="75"/>
      <c r="POG10" s="74"/>
      <c r="POH10" s="74"/>
      <c r="POI10" s="75"/>
      <c r="PON10" s="74"/>
      <c r="POO10" s="74"/>
      <c r="POP10" s="75"/>
      <c r="POU10" s="74"/>
      <c r="POV10" s="74"/>
      <c r="POW10" s="75"/>
      <c r="PPB10" s="74"/>
      <c r="PPC10" s="74"/>
      <c r="PPD10" s="75"/>
      <c r="PPI10" s="74"/>
      <c r="PPJ10" s="74"/>
      <c r="PPK10" s="75"/>
      <c r="PPP10" s="74"/>
      <c r="PPQ10" s="74"/>
      <c r="PPR10" s="75"/>
      <c r="PPW10" s="74"/>
      <c r="PPX10" s="74"/>
      <c r="PPY10" s="75"/>
      <c r="PQD10" s="74"/>
      <c r="PQE10" s="74"/>
      <c r="PQF10" s="75"/>
      <c r="PQK10" s="74"/>
      <c r="PQL10" s="74"/>
      <c r="PQM10" s="75"/>
      <c r="PQR10" s="74"/>
      <c r="PQS10" s="74"/>
      <c r="PQT10" s="75"/>
      <c r="PQY10" s="74"/>
      <c r="PQZ10" s="74"/>
      <c r="PRA10" s="75"/>
      <c r="PRF10" s="74"/>
      <c r="PRG10" s="74"/>
      <c r="PRH10" s="75"/>
      <c r="PRM10" s="74"/>
      <c r="PRN10" s="74"/>
      <c r="PRO10" s="75"/>
      <c r="PRT10" s="74"/>
      <c r="PRU10" s="74"/>
      <c r="PRV10" s="75"/>
      <c r="PSA10" s="74"/>
      <c r="PSB10" s="74"/>
      <c r="PSC10" s="75"/>
      <c r="PSH10" s="74"/>
      <c r="PSI10" s="74"/>
      <c r="PSJ10" s="75"/>
      <c r="PSO10" s="74"/>
      <c r="PSP10" s="74"/>
      <c r="PSQ10" s="75"/>
      <c r="PSV10" s="74"/>
      <c r="PSW10" s="74"/>
      <c r="PSX10" s="75"/>
      <c r="PTC10" s="74"/>
      <c r="PTD10" s="74"/>
      <c r="PTE10" s="75"/>
      <c r="PTJ10" s="74"/>
      <c r="PTK10" s="74"/>
      <c r="PTL10" s="75"/>
      <c r="PTQ10" s="74"/>
      <c r="PTR10" s="74"/>
      <c r="PTS10" s="75"/>
      <c r="PTX10" s="74"/>
      <c r="PTY10" s="74"/>
      <c r="PTZ10" s="75"/>
      <c r="PUE10" s="74"/>
      <c r="PUF10" s="74"/>
      <c r="PUG10" s="75"/>
      <c r="PUL10" s="74"/>
      <c r="PUM10" s="74"/>
      <c r="PUN10" s="75"/>
      <c r="PUS10" s="74"/>
      <c r="PUT10" s="74"/>
      <c r="PUU10" s="75"/>
      <c r="PUZ10" s="74"/>
      <c r="PVA10" s="74"/>
      <c r="PVB10" s="75"/>
      <c r="PVG10" s="74"/>
      <c r="PVH10" s="74"/>
      <c r="PVI10" s="75"/>
      <c r="PVN10" s="74"/>
      <c r="PVO10" s="74"/>
      <c r="PVP10" s="75"/>
      <c r="PVU10" s="74"/>
      <c r="PVV10" s="74"/>
      <c r="PVW10" s="75"/>
      <c r="PWB10" s="74"/>
      <c r="PWC10" s="74"/>
      <c r="PWD10" s="75"/>
      <c r="PWI10" s="74"/>
      <c r="PWJ10" s="74"/>
      <c r="PWK10" s="75"/>
      <c r="PWP10" s="74"/>
      <c r="PWQ10" s="74"/>
      <c r="PWR10" s="75"/>
      <c r="PWW10" s="74"/>
      <c r="PWX10" s="74"/>
      <c r="PWY10" s="75"/>
      <c r="PXD10" s="74"/>
      <c r="PXE10" s="74"/>
      <c r="PXF10" s="75"/>
      <c r="PXK10" s="74"/>
      <c r="PXL10" s="74"/>
      <c r="PXM10" s="75"/>
      <c r="PXR10" s="74"/>
      <c r="PXS10" s="74"/>
      <c r="PXT10" s="75"/>
      <c r="PXY10" s="74"/>
      <c r="PXZ10" s="74"/>
      <c r="PYA10" s="75"/>
      <c r="PYF10" s="74"/>
      <c r="PYG10" s="74"/>
      <c r="PYH10" s="75"/>
      <c r="PYM10" s="74"/>
      <c r="PYN10" s="74"/>
      <c r="PYO10" s="75"/>
      <c r="PYT10" s="74"/>
      <c r="PYU10" s="74"/>
      <c r="PYV10" s="75"/>
      <c r="PZA10" s="74"/>
      <c r="PZB10" s="74"/>
      <c r="PZC10" s="75"/>
      <c r="PZH10" s="74"/>
      <c r="PZI10" s="74"/>
      <c r="PZJ10" s="75"/>
      <c r="PZO10" s="74"/>
      <c r="PZP10" s="74"/>
      <c r="PZQ10" s="75"/>
      <c r="PZV10" s="74"/>
      <c r="PZW10" s="74"/>
      <c r="PZX10" s="75"/>
      <c r="QAC10" s="74"/>
      <c r="QAD10" s="74"/>
      <c r="QAE10" s="75"/>
      <c r="QAJ10" s="74"/>
      <c r="QAK10" s="74"/>
      <c r="QAL10" s="75"/>
      <c r="QAQ10" s="74"/>
      <c r="QAR10" s="74"/>
      <c r="QAS10" s="75"/>
      <c r="QAX10" s="74"/>
      <c r="QAY10" s="74"/>
      <c r="QAZ10" s="75"/>
      <c r="QBE10" s="74"/>
      <c r="QBF10" s="74"/>
      <c r="QBG10" s="75"/>
      <c r="QBL10" s="74"/>
      <c r="QBM10" s="74"/>
      <c r="QBN10" s="75"/>
      <c r="QBS10" s="74"/>
      <c r="QBT10" s="74"/>
      <c r="QBU10" s="75"/>
      <c r="QBZ10" s="74"/>
      <c r="QCA10" s="74"/>
      <c r="QCB10" s="75"/>
      <c r="QCG10" s="74"/>
      <c r="QCH10" s="74"/>
      <c r="QCI10" s="75"/>
      <c r="QCN10" s="74"/>
      <c r="QCO10" s="74"/>
      <c r="QCP10" s="75"/>
      <c r="QCU10" s="74"/>
      <c r="QCV10" s="74"/>
      <c r="QCW10" s="75"/>
      <c r="QDB10" s="74"/>
      <c r="QDC10" s="74"/>
      <c r="QDD10" s="75"/>
      <c r="QDI10" s="74"/>
      <c r="QDJ10" s="74"/>
      <c r="QDK10" s="75"/>
      <c r="QDP10" s="74"/>
      <c r="QDQ10" s="74"/>
      <c r="QDR10" s="75"/>
      <c r="QDW10" s="74"/>
      <c r="QDX10" s="74"/>
      <c r="QDY10" s="75"/>
      <c r="QED10" s="74"/>
      <c r="QEE10" s="74"/>
      <c r="QEF10" s="75"/>
      <c r="QEK10" s="74"/>
      <c r="QEL10" s="74"/>
      <c r="QEM10" s="75"/>
      <c r="QER10" s="74"/>
      <c r="QES10" s="74"/>
      <c r="QET10" s="75"/>
      <c r="QEY10" s="74"/>
      <c r="QEZ10" s="74"/>
      <c r="QFA10" s="75"/>
      <c r="QFF10" s="74"/>
      <c r="QFG10" s="74"/>
      <c r="QFH10" s="75"/>
      <c r="QFM10" s="74"/>
      <c r="QFN10" s="74"/>
      <c r="QFO10" s="75"/>
      <c r="QFT10" s="74"/>
      <c r="QFU10" s="74"/>
      <c r="QFV10" s="75"/>
      <c r="QGA10" s="74"/>
      <c r="QGB10" s="74"/>
      <c r="QGC10" s="75"/>
      <c r="QGH10" s="74"/>
      <c r="QGI10" s="74"/>
      <c r="QGJ10" s="75"/>
      <c r="QGO10" s="74"/>
      <c r="QGP10" s="74"/>
      <c r="QGQ10" s="75"/>
      <c r="QGV10" s="74"/>
      <c r="QGW10" s="74"/>
      <c r="QGX10" s="75"/>
      <c r="QHC10" s="74"/>
      <c r="QHD10" s="74"/>
      <c r="QHE10" s="75"/>
      <c r="QHJ10" s="74"/>
      <c r="QHK10" s="74"/>
      <c r="QHL10" s="75"/>
      <c r="QHQ10" s="74"/>
      <c r="QHR10" s="74"/>
      <c r="QHS10" s="75"/>
      <c r="QHX10" s="74"/>
      <c r="QHY10" s="74"/>
      <c r="QHZ10" s="75"/>
      <c r="QIE10" s="74"/>
      <c r="QIF10" s="74"/>
      <c r="QIG10" s="75"/>
      <c r="QIL10" s="74"/>
      <c r="QIM10" s="74"/>
      <c r="QIN10" s="75"/>
      <c r="QIS10" s="74"/>
      <c r="QIT10" s="74"/>
      <c r="QIU10" s="75"/>
      <c r="QIZ10" s="74"/>
      <c r="QJA10" s="74"/>
      <c r="QJB10" s="75"/>
      <c r="QJG10" s="74"/>
      <c r="QJH10" s="74"/>
      <c r="QJI10" s="75"/>
      <c r="QJN10" s="74"/>
      <c r="QJO10" s="74"/>
      <c r="QJP10" s="75"/>
      <c r="QJU10" s="74"/>
      <c r="QJV10" s="74"/>
      <c r="QJW10" s="75"/>
      <c r="QKB10" s="74"/>
      <c r="QKC10" s="74"/>
      <c r="QKD10" s="75"/>
      <c r="QKI10" s="74"/>
      <c r="QKJ10" s="74"/>
      <c r="QKK10" s="75"/>
      <c r="QKP10" s="74"/>
      <c r="QKQ10" s="74"/>
      <c r="QKR10" s="75"/>
      <c r="QKW10" s="74"/>
      <c r="QKX10" s="74"/>
      <c r="QKY10" s="75"/>
      <c r="QLD10" s="74"/>
      <c r="QLE10" s="74"/>
      <c r="QLF10" s="75"/>
      <c r="QLK10" s="74"/>
      <c r="QLL10" s="74"/>
      <c r="QLM10" s="75"/>
      <c r="QLR10" s="74"/>
      <c r="QLS10" s="74"/>
      <c r="QLT10" s="75"/>
      <c r="QLY10" s="74"/>
      <c r="QLZ10" s="74"/>
      <c r="QMA10" s="75"/>
      <c r="QMF10" s="74"/>
      <c r="QMG10" s="74"/>
      <c r="QMH10" s="75"/>
      <c r="QMM10" s="74"/>
      <c r="QMN10" s="74"/>
      <c r="QMO10" s="75"/>
      <c r="QMT10" s="74"/>
      <c r="QMU10" s="74"/>
      <c r="QMV10" s="75"/>
      <c r="QNA10" s="74"/>
      <c r="QNB10" s="74"/>
      <c r="QNC10" s="75"/>
      <c r="QNH10" s="74"/>
      <c r="QNI10" s="74"/>
      <c r="QNJ10" s="75"/>
      <c r="QNO10" s="74"/>
      <c r="QNP10" s="74"/>
      <c r="QNQ10" s="75"/>
      <c r="QNV10" s="74"/>
      <c r="QNW10" s="74"/>
      <c r="QNX10" s="75"/>
      <c r="QOC10" s="74"/>
      <c r="QOD10" s="74"/>
      <c r="QOE10" s="75"/>
      <c r="QOJ10" s="74"/>
      <c r="QOK10" s="74"/>
      <c r="QOL10" s="75"/>
      <c r="QOQ10" s="74"/>
      <c r="QOR10" s="74"/>
      <c r="QOS10" s="75"/>
      <c r="QOX10" s="74"/>
      <c r="QOY10" s="74"/>
      <c r="QOZ10" s="75"/>
      <c r="QPE10" s="74"/>
      <c r="QPF10" s="74"/>
      <c r="QPG10" s="75"/>
      <c r="QPL10" s="74"/>
      <c r="QPM10" s="74"/>
      <c r="QPN10" s="75"/>
      <c r="QPS10" s="74"/>
      <c r="QPT10" s="74"/>
      <c r="QPU10" s="75"/>
      <c r="QPZ10" s="74"/>
      <c r="QQA10" s="74"/>
      <c r="QQB10" s="75"/>
      <c r="QQG10" s="74"/>
      <c r="QQH10" s="74"/>
      <c r="QQI10" s="75"/>
      <c r="QQN10" s="74"/>
      <c r="QQO10" s="74"/>
      <c r="QQP10" s="75"/>
      <c r="QQU10" s="74"/>
      <c r="QQV10" s="74"/>
      <c r="QQW10" s="75"/>
      <c r="QRB10" s="74"/>
      <c r="QRC10" s="74"/>
      <c r="QRD10" s="75"/>
      <c r="QRI10" s="74"/>
      <c r="QRJ10" s="74"/>
      <c r="QRK10" s="75"/>
      <c r="QRP10" s="74"/>
      <c r="QRQ10" s="74"/>
      <c r="QRR10" s="75"/>
      <c r="QRW10" s="74"/>
      <c r="QRX10" s="74"/>
      <c r="QRY10" s="75"/>
      <c r="QSD10" s="74"/>
      <c r="QSE10" s="74"/>
      <c r="QSF10" s="75"/>
      <c r="QSK10" s="74"/>
      <c r="QSL10" s="74"/>
      <c r="QSM10" s="75"/>
      <c r="QSR10" s="74"/>
      <c r="QSS10" s="74"/>
      <c r="QST10" s="75"/>
      <c r="QSY10" s="74"/>
      <c r="QSZ10" s="74"/>
      <c r="QTA10" s="75"/>
      <c r="QTF10" s="74"/>
      <c r="QTG10" s="74"/>
      <c r="QTH10" s="75"/>
      <c r="QTM10" s="74"/>
      <c r="QTN10" s="74"/>
      <c r="QTO10" s="75"/>
      <c r="QTT10" s="74"/>
      <c r="QTU10" s="74"/>
      <c r="QTV10" s="75"/>
      <c r="QUA10" s="74"/>
      <c r="QUB10" s="74"/>
      <c r="QUC10" s="75"/>
      <c r="QUH10" s="74"/>
      <c r="QUI10" s="74"/>
      <c r="QUJ10" s="75"/>
      <c r="QUO10" s="74"/>
      <c r="QUP10" s="74"/>
      <c r="QUQ10" s="75"/>
      <c r="QUV10" s="74"/>
      <c r="QUW10" s="74"/>
      <c r="QUX10" s="75"/>
      <c r="QVC10" s="74"/>
      <c r="QVD10" s="74"/>
      <c r="QVE10" s="75"/>
      <c r="QVJ10" s="74"/>
      <c r="QVK10" s="74"/>
      <c r="QVL10" s="75"/>
      <c r="QVQ10" s="74"/>
      <c r="QVR10" s="74"/>
      <c r="QVS10" s="75"/>
      <c r="QVX10" s="74"/>
      <c r="QVY10" s="74"/>
      <c r="QVZ10" s="75"/>
      <c r="QWE10" s="74"/>
      <c r="QWF10" s="74"/>
      <c r="QWG10" s="75"/>
      <c r="QWL10" s="74"/>
      <c r="QWM10" s="74"/>
      <c r="QWN10" s="75"/>
      <c r="QWS10" s="74"/>
      <c r="QWT10" s="74"/>
      <c r="QWU10" s="75"/>
      <c r="QWZ10" s="74"/>
      <c r="QXA10" s="74"/>
      <c r="QXB10" s="75"/>
      <c r="QXG10" s="74"/>
      <c r="QXH10" s="74"/>
      <c r="QXI10" s="75"/>
      <c r="QXN10" s="74"/>
      <c r="QXO10" s="74"/>
      <c r="QXP10" s="75"/>
      <c r="QXU10" s="74"/>
      <c r="QXV10" s="74"/>
      <c r="QXW10" s="75"/>
      <c r="QYB10" s="74"/>
      <c r="QYC10" s="74"/>
      <c r="QYD10" s="75"/>
      <c r="QYI10" s="74"/>
      <c r="QYJ10" s="74"/>
      <c r="QYK10" s="75"/>
      <c r="QYP10" s="74"/>
      <c r="QYQ10" s="74"/>
      <c r="QYR10" s="75"/>
      <c r="QYW10" s="74"/>
      <c r="QYX10" s="74"/>
      <c r="QYY10" s="75"/>
      <c r="QZD10" s="74"/>
      <c r="QZE10" s="74"/>
      <c r="QZF10" s="75"/>
      <c r="QZK10" s="74"/>
      <c r="QZL10" s="74"/>
      <c r="QZM10" s="75"/>
      <c r="QZR10" s="74"/>
      <c r="QZS10" s="74"/>
      <c r="QZT10" s="75"/>
      <c r="QZY10" s="74"/>
      <c r="QZZ10" s="74"/>
      <c r="RAA10" s="75"/>
      <c r="RAF10" s="74"/>
      <c r="RAG10" s="74"/>
      <c r="RAH10" s="75"/>
      <c r="RAM10" s="74"/>
      <c r="RAN10" s="74"/>
      <c r="RAO10" s="75"/>
      <c r="RAT10" s="74"/>
      <c r="RAU10" s="74"/>
      <c r="RAV10" s="75"/>
      <c r="RBA10" s="74"/>
      <c r="RBB10" s="74"/>
      <c r="RBC10" s="75"/>
      <c r="RBH10" s="74"/>
      <c r="RBI10" s="74"/>
      <c r="RBJ10" s="75"/>
      <c r="RBO10" s="74"/>
      <c r="RBP10" s="74"/>
      <c r="RBQ10" s="75"/>
      <c r="RBV10" s="74"/>
      <c r="RBW10" s="74"/>
      <c r="RBX10" s="75"/>
      <c r="RCC10" s="74"/>
      <c r="RCD10" s="74"/>
      <c r="RCE10" s="75"/>
      <c r="RCJ10" s="74"/>
      <c r="RCK10" s="74"/>
      <c r="RCL10" s="75"/>
      <c r="RCQ10" s="74"/>
      <c r="RCR10" s="74"/>
      <c r="RCS10" s="75"/>
      <c r="RCX10" s="74"/>
      <c r="RCY10" s="74"/>
      <c r="RCZ10" s="75"/>
      <c r="RDE10" s="74"/>
      <c r="RDF10" s="74"/>
      <c r="RDG10" s="75"/>
      <c r="RDL10" s="74"/>
      <c r="RDM10" s="74"/>
      <c r="RDN10" s="75"/>
      <c r="RDS10" s="74"/>
      <c r="RDT10" s="74"/>
      <c r="RDU10" s="75"/>
      <c r="RDZ10" s="74"/>
      <c r="REA10" s="74"/>
      <c r="REB10" s="75"/>
      <c r="REG10" s="74"/>
      <c r="REH10" s="74"/>
      <c r="REI10" s="75"/>
      <c r="REN10" s="74"/>
      <c r="REO10" s="74"/>
      <c r="REP10" s="75"/>
      <c r="REU10" s="74"/>
      <c r="REV10" s="74"/>
      <c r="REW10" s="75"/>
      <c r="RFB10" s="74"/>
      <c r="RFC10" s="74"/>
      <c r="RFD10" s="75"/>
      <c r="RFI10" s="74"/>
      <c r="RFJ10" s="74"/>
      <c r="RFK10" s="75"/>
      <c r="RFP10" s="74"/>
      <c r="RFQ10" s="74"/>
      <c r="RFR10" s="75"/>
      <c r="RFW10" s="74"/>
      <c r="RFX10" s="74"/>
      <c r="RFY10" s="75"/>
      <c r="RGD10" s="74"/>
      <c r="RGE10" s="74"/>
      <c r="RGF10" s="75"/>
      <c r="RGK10" s="74"/>
      <c r="RGL10" s="74"/>
      <c r="RGM10" s="75"/>
      <c r="RGR10" s="74"/>
      <c r="RGS10" s="74"/>
      <c r="RGT10" s="75"/>
      <c r="RGY10" s="74"/>
      <c r="RGZ10" s="74"/>
      <c r="RHA10" s="75"/>
      <c r="RHF10" s="74"/>
      <c r="RHG10" s="74"/>
      <c r="RHH10" s="75"/>
      <c r="RHM10" s="74"/>
      <c r="RHN10" s="74"/>
      <c r="RHO10" s="75"/>
      <c r="RHT10" s="74"/>
      <c r="RHU10" s="74"/>
      <c r="RHV10" s="75"/>
      <c r="RIA10" s="74"/>
      <c r="RIB10" s="74"/>
      <c r="RIC10" s="75"/>
      <c r="RIH10" s="74"/>
      <c r="RII10" s="74"/>
      <c r="RIJ10" s="75"/>
      <c r="RIO10" s="74"/>
      <c r="RIP10" s="74"/>
      <c r="RIQ10" s="75"/>
      <c r="RIV10" s="74"/>
      <c r="RIW10" s="74"/>
      <c r="RIX10" s="75"/>
      <c r="RJC10" s="74"/>
      <c r="RJD10" s="74"/>
      <c r="RJE10" s="75"/>
      <c r="RJJ10" s="74"/>
      <c r="RJK10" s="74"/>
      <c r="RJL10" s="75"/>
      <c r="RJQ10" s="74"/>
      <c r="RJR10" s="74"/>
      <c r="RJS10" s="75"/>
      <c r="RJX10" s="74"/>
      <c r="RJY10" s="74"/>
      <c r="RJZ10" s="75"/>
      <c r="RKE10" s="74"/>
      <c r="RKF10" s="74"/>
      <c r="RKG10" s="75"/>
      <c r="RKL10" s="74"/>
      <c r="RKM10" s="74"/>
      <c r="RKN10" s="75"/>
      <c r="RKS10" s="74"/>
      <c r="RKT10" s="74"/>
      <c r="RKU10" s="75"/>
      <c r="RKZ10" s="74"/>
      <c r="RLA10" s="74"/>
      <c r="RLB10" s="75"/>
      <c r="RLG10" s="74"/>
      <c r="RLH10" s="74"/>
      <c r="RLI10" s="75"/>
      <c r="RLN10" s="74"/>
      <c r="RLO10" s="74"/>
      <c r="RLP10" s="75"/>
      <c r="RLU10" s="74"/>
      <c r="RLV10" s="74"/>
      <c r="RLW10" s="75"/>
      <c r="RMB10" s="74"/>
      <c r="RMC10" s="74"/>
      <c r="RMD10" s="75"/>
      <c r="RMI10" s="74"/>
      <c r="RMJ10" s="74"/>
      <c r="RMK10" s="75"/>
      <c r="RMP10" s="74"/>
      <c r="RMQ10" s="74"/>
      <c r="RMR10" s="75"/>
      <c r="RMW10" s="74"/>
      <c r="RMX10" s="74"/>
      <c r="RMY10" s="75"/>
      <c r="RND10" s="74"/>
      <c r="RNE10" s="74"/>
      <c r="RNF10" s="75"/>
      <c r="RNK10" s="74"/>
      <c r="RNL10" s="74"/>
      <c r="RNM10" s="75"/>
      <c r="RNR10" s="74"/>
      <c r="RNS10" s="74"/>
      <c r="RNT10" s="75"/>
      <c r="RNY10" s="74"/>
      <c r="RNZ10" s="74"/>
      <c r="ROA10" s="75"/>
      <c r="ROF10" s="74"/>
      <c r="ROG10" s="74"/>
      <c r="ROH10" s="75"/>
      <c r="ROM10" s="74"/>
      <c r="RON10" s="74"/>
      <c r="ROO10" s="75"/>
      <c r="ROT10" s="74"/>
      <c r="ROU10" s="74"/>
      <c r="ROV10" s="75"/>
      <c r="RPA10" s="74"/>
      <c r="RPB10" s="74"/>
      <c r="RPC10" s="75"/>
      <c r="RPH10" s="74"/>
      <c r="RPI10" s="74"/>
      <c r="RPJ10" s="75"/>
      <c r="RPO10" s="74"/>
      <c r="RPP10" s="74"/>
      <c r="RPQ10" s="75"/>
      <c r="RPV10" s="74"/>
      <c r="RPW10" s="74"/>
      <c r="RPX10" s="75"/>
      <c r="RQC10" s="74"/>
      <c r="RQD10" s="74"/>
      <c r="RQE10" s="75"/>
      <c r="RQJ10" s="74"/>
      <c r="RQK10" s="74"/>
      <c r="RQL10" s="75"/>
      <c r="RQQ10" s="74"/>
      <c r="RQR10" s="74"/>
      <c r="RQS10" s="75"/>
      <c r="RQX10" s="74"/>
      <c r="RQY10" s="74"/>
      <c r="RQZ10" s="75"/>
      <c r="RRE10" s="74"/>
      <c r="RRF10" s="74"/>
      <c r="RRG10" s="75"/>
      <c r="RRL10" s="74"/>
      <c r="RRM10" s="74"/>
      <c r="RRN10" s="75"/>
      <c r="RRS10" s="74"/>
      <c r="RRT10" s="74"/>
      <c r="RRU10" s="75"/>
      <c r="RRZ10" s="74"/>
      <c r="RSA10" s="74"/>
      <c r="RSB10" s="75"/>
      <c r="RSG10" s="74"/>
      <c r="RSH10" s="74"/>
      <c r="RSI10" s="75"/>
      <c r="RSN10" s="74"/>
      <c r="RSO10" s="74"/>
      <c r="RSP10" s="75"/>
      <c r="RSU10" s="74"/>
      <c r="RSV10" s="74"/>
      <c r="RSW10" s="75"/>
      <c r="RTB10" s="74"/>
      <c r="RTC10" s="74"/>
      <c r="RTD10" s="75"/>
      <c r="RTI10" s="74"/>
      <c r="RTJ10" s="74"/>
      <c r="RTK10" s="75"/>
      <c r="RTP10" s="74"/>
      <c r="RTQ10" s="74"/>
      <c r="RTR10" s="75"/>
      <c r="RTW10" s="74"/>
      <c r="RTX10" s="74"/>
      <c r="RTY10" s="75"/>
      <c r="RUD10" s="74"/>
      <c r="RUE10" s="74"/>
      <c r="RUF10" s="75"/>
      <c r="RUK10" s="74"/>
      <c r="RUL10" s="74"/>
      <c r="RUM10" s="75"/>
      <c r="RUR10" s="74"/>
      <c r="RUS10" s="74"/>
      <c r="RUT10" s="75"/>
      <c r="RUY10" s="74"/>
      <c r="RUZ10" s="74"/>
      <c r="RVA10" s="75"/>
      <c r="RVF10" s="74"/>
      <c r="RVG10" s="74"/>
      <c r="RVH10" s="75"/>
      <c r="RVM10" s="74"/>
      <c r="RVN10" s="74"/>
      <c r="RVO10" s="75"/>
      <c r="RVT10" s="74"/>
      <c r="RVU10" s="74"/>
      <c r="RVV10" s="75"/>
      <c r="RWA10" s="74"/>
      <c r="RWB10" s="74"/>
      <c r="RWC10" s="75"/>
      <c r="RWH10" s="74"/>
      <c r="RWI10" s="74"/>
      <c r="RWJ10" s="75"/>
      <c r="RWO10" s="74"/>
      <c r="RWP10" s="74"/>
      <c r="RWQ10" s="75"/>
      <c r="RWV10" s="74"/>
      <c r="RWW10" s="74"/>
      <c r="RWX10" s="75"/>
      <c r="RXC10" s="74"/>
      <c r="RXD10" s="74"/>
      <c r="RXE10" s="75"/>
      <c r="RXJ10" s="74"/>
      <c r="RXK10" s="74"/>
      <c r="RXL10" s="75"/>
      <c r="RXQ10" s="74"/>
      <c r="RXR10" s="74"/>
      <c r="RXS10" s="75"/>
      <c r="RXX10" s="74"/>
      <c r="RXY10" s="74"/>
      <c r="RXZ10" s="75"/>
      <c r="RYE10" s="74"/>
      <c r="RYF10" s="74"/>
      <c r="RYG10" s="75"/>
      <c r="RYL10" s="74"/>
      <c r="RYM10" s="74"/>
      <c r="RYN10" s="75"/>
      <c r="RYS10" s="74"/>
      <c r="RYT10" s="74"/>
      <c r="RYU10" s="75"/>
      <c r="RYZ10" s="74"/>
      <c r="RZA10" s="74"/>
      <c r="RZB10" s="75"/>
      <c r="RZG10" s="74"/>
      <c r="RZH10" s="74"/>
      <c r="RZI10" s="75"/>
      <c r="RZN10" s="74"/>
      <c r="RZO10" s="74"/>
      <c r="RZP10" s="75"/>
      <c r="RZU10" s="74"/>
      <c r="RZV10" s="74"/>
      <c r="RZW10" s="75"/>
      <c r="SAB10" s="74"/>
      <c r="SAC10" s="74"/>
      <c r="SAD10" s="75"/>
      <c r="SAI10" s="74"/>
      <c r="SAJ10" s="74"/>
      <c r="SAK10" s="75"/>
      <c r="SAP10" s="74"/>
      <c r="SAQ10" s="74"/>
      <c r="SAR10" s="75"/>
      <c r="SAW10" s="74"/>
      <c r="SAX10" s="74"/>
      <c r="SAY10" s="75"/>
      <c r="SBD10" s="74"/>
      <c r="SBE10" s="74"/>
      <c r="SBF10" s="75"/>
      <c r="SBK10" s="74"/>
      <c r="SBL10" s="74"/>
      <c r="SBM10" s="75"/>
      <c r="SBR10" s="74"/>
      <c r="SBS10" s="74"/>
      <c r="SBT10" s="75"/>
      <c r="SBY10" s="74"/>
      <c r="SBZ10" s="74"/>
      <c r="SCA10" s="75"/>
      <c r="SCF10" s="74"/>
      <c r="SCG10" s="74"/>
      <c r="SCH10" s="75"/>
      <c r="SCM10" s="74"/>
      <c r="SCN10" s="74"/>
      <c r="SCO10" s="75"/>
      <c r="SCT10" s="74"/>
      <c r="SCU10" s="74"/>
      <c r="SCV10" s="75"/>
      <c r="SDA10" s="74"/>
      <c r="SDB10" s="74"/>
      <c r="SDC10" s="75"/>
      <c r="SDH10" s="74"/>
      <c r="SDI10" s="74"/>
      <c r="SDJ10" s="75"/>
      <c r="SDO10" s="74"/>
      <c r="SDP10" s="74"/>
      <c r="SDQ10" s="75"/>
      <c r="SDV10" s="74"/>
      <c r="SDW10" s="74"/>
      <c r="SDX10" s="75"/>
      <c r="SEC10" s="74"/>
      <c r="SED10" s="74"/>
      <c r="SEE10" s="75"/>
      <c r="SEJ10" s="74"/>
      <c r="SEK10" s="74"/>
      <c r="SEL10" s="75"/>
      <c r="SEQ10" s="74"/>
      <c r="SER10" s="74"/>
      <c r="SES10" s="75"/>
      <c r="SEX10" s="74"/>
      <c r="SEY10" s="74"/>
      <c r="SEZ10" s="75"/>
      <c r="SFE10" s="74"/>
      <c r="SFF10" s="74"/>
      <c r="SFG10" s="75"/>
      <c r="SFL10" s="74"/>
      <c r="SFM10" s="74"/>
      <c r="SFN10" s="75"/>
      <c r="SFS10" s="74"/>
      <c r="SFT10" s="74"/>
      <c r="SFU10" s="75"/>
      <c r="SFZ10" s="74"/>
      <c r="SGA10" s="74"/>
      <c r="SGB10" s="75"/>
      <c r="SGG10" s="74"/>
      <c r="SGH10" s="74"/>
      <c r="SGI10" s="75"/>
      <c r="SGN10" s="74"/>
      <c r="SGO10" s="74"/>
      <c r="SGP10" s="75"/>
      <c r="SGU10" s="74"/>
      <c r="SGV10" s="74"/>
      <c r="SGW10" s="75"/>
      <c r="SHB10" s="74"/>
      <c r="SHC10" s="74"/>
      <c r="SHD10" s="75"/>
      <c r="SHI10" s="74"/>
      <c r="SHJ10" s="74"/>
      <c r="SHK10" s="75"/>
      <c r="SHP10" s="74"/>
      <c r="SHQ10" s="74"/>
      <c r="SHR10" s="75"/>
      <c r="SHW10" s="74"/>
      <c r="SHX10" s="74"/>
      <c r="SHY10" s="75"/>
      <c r="SID10" s="74"/>
      <c r="SIE10" s="74"/>
      <c r="SIF10" s="75"/>
      <c r="SIK10" s="74"/>
      <c r="SIL10" s="74"/>
      <c r="SIM10" s="75"/>
      <c r="SIR10" s="74"/>
      <c r="SIS10" s="74"/>
      <c r="SIT10" s="75"/>
      <c r="SIY10" s="74"/>
      <c r="SIZ10" s="74"/>
      <c r="SJA10" s="75"/>
      <c r="SJF10" s="74"/>
      <c r="SJG10" s="74"/>
      <c r="SJH10" s="75"/>
      <c r="SJM10" s="74"/>
      <c r="SJN10" s="74"/>
      <c r="SJO10" s="75"/>
      <c r="SJT10" s="74"/>
      <c r="SJU10" s="74"/>
      <c r="SJV10" s="75"/>
      <c r="SKA10" s="74"/>
      <c r="SKB10" s="74"/>
      <c r="SKC10" s="75"/>
      <c r="SKH10" s="74"/>
      <c r="SKI10" s="74"/>
      <c r="SKJ10" s="75"/>
      <c r="SKO10" s="74"/>
      <c r="SKP10" s="74"/>
      <c r="SKQ10" s="75"/>
      <c r="SKV10" s="74"/>
      <c r="SKW10" s="74"/>
      <c r="SKX10" s="75"/>
      <c r="SLC10" s="74"/>
      <c r="SLD10" s="74"/>
      <c r="SLE10" s="75"/>
      <c r="SLJ10" s="74"/>
      <c r="SLK10" s="74"/>
      <c r="SLL10" s="75"/>
      <c r="SLQ10" s="74"/>
      <c r="SLR10" s="74"/>
      <c r="SLS10" s="75"/>
      <c r="SLX10" s="74"/>
      <c r="SLY10" s="74"/>
      <c r="SLZ10" s="75"/>
      <c r="SME10" s="74"/>
      <c r="SMF10" s="74"/>
      <c r="SMG10" s="75"/>
      <c r="SML10" s="74"/>
      <c r="SMM10" s="74"/>
      <c r="SMN10" s="75"/>
      <c r="SMS10" s="74"/>
      <c r="SMT10" s="74"/>
      <c r="SMU10" s="75"/>
      <c r="SMZ10" s="74"/>
      <c r="SNA10" s="74"/>
      <c r="SNB10" s="75"/>
      <c r="SNG10" s="74"/>
      <c r="SNH10" s="74"/>
      <c r="SNI10" s="75"/>
      <c r="SNN10" s="74"/>
      <c r="SNO10" s="74"/>
      <c r="SNP10" s="75"/>
      <c r="SNU10" s="74"/>
      <c r="SNV10" s="74"/>
      <c r="SNW10" s="75"/>
      <c r="SOB10" s="74"/>
      <c r="SOC10" s="74"/>
      <c r="SOD10" s="75"/>
      <c r="SOI10" s="74"/>
      <c r="SOJ10" s="74"/>
      <c r="SOK10" s="75"/>
      <c r="SOP10" s="74"/>
      <c r="SOQ10" s="74"/>
      <c r="SOR10" s="75"/>
      <c r="SOW10" s="74"/>
      <c r="SOX10" s="74"/>
      <c r="SOY10" s="75"/>
      <c r="SPD10" s="74"/>
      <c r="SPE10" s="74"/>
      <c r="SPF10" s="75"/>
      <c r="SPK10" s="74"/>
      <c r="SPL10" s="74"/>
      <c r="SPM10" s="75"/>
      <c r="SPR10" s="74"/>
      <c r="SPS10" s="74"/>
      <c r="SPT10" s="75"/>
      <c r="SPY10" s="74"/>
      <c r="SPZ10" s="74"/>
      <c r="SQA10" s="75"/>
      <c r="SQF10" s="74"/>
      <c r="SQG10" s="74"/>
      <c r="SQH10" s="75"/>
      <c r="SQM10" s="74"/>
      <c r="SQN10" s="74"/>
      <c r="SQO10" s="75"/>
      <c r="SQT10" s="74"/>
      <c r="SQU10" s="74"/>
      <c r="SQV10" s="75"/>
      <c r="SRA10" s="74"/>
      <c r="SRB10" s="74"/>
      <c r="SRC10" s="75"/>
      <c r="SRH10" s="74"/>
      <c r="SRI10" s="74"/>
      <c r="SRJ10" s="75"/>
      <c r="SRO10" s="74"/>
      <c r="SRP10" s="74"/>
      <c r="SRQ10" s="75"/>
      <c r="SRV10" s="74"/>
      <c r="SRW10" s="74"/>
      <c r="SRX10" s="75"/>
      <c r="SSC10" s="74"/>
      <c r="SSD10" s="74"/>
      <c r="SSE10" s="75"/>
      <c r="SSJ10" s="74"/>
      <c r="SSK10" s="74"/>
      <c r="SSL10" s="75"/>
      <c r="SSQ10" s="74"/>
      <c r="SSR10" s="74"/>
      <c r="SSS10" s="75"/>
      <c r="SSX10" s="74"/>
      <c r="SSY10" s="74"/>
      <c r="SSZ10" s="75"/>
      <c r="STE10" s="74"/>
      <c r="STF10" s="74"/>
      <c r="STG10" s="75"/>
      <c r="STL10" s="74"/>
      <c r="STM10" s="74"/>
      <c r="STN10" s="75"/>
      <c r="STS10" s="74"/>
      <c r="STT10" s="74"/>
      <c r="STU10" s="75"/>
      <c r="STZ10" s="74"/>
      <c r="SUA10" s="74"/>
      <c r="SUB10" s="75"/>
      <c r="SUG10" s="74"/>
      <c r="SUH10" s="74"/>
      <c r="SUI10" s="75"/>
      <c r="SUN10" s="74"/>
      <c r="SUO10" s="74"/>
      <c r="SUP10" s="75"/>
      <c r="SUU10" s="74"/>
      <c r="SUV10" s="74"/>
      <c r="SUW10" s="75"/>
      <c r="SVB10" s="74"/>
      <c r="SVC10" s="74"/>
      <c r="SVD10" s="75"/>
      <c r="SVI10" s="74"/>
      <c r="SVJ10" s="74"/>
      <c r="SVK10" s="75"/>
      <c r="SVP10" s="74"/>
      <c r="SVQ10" s="74"/>
      <c r="SVR10" s="75"/>
      <c r="SVW10" s="74"/>
      <c r="SVX10" s="74"/>
      <c r="SVY10" s="75"/>
      <c r="SWD10" s="74"/>
      <c r="SWE10" s="74"/>
      <c r="SWF10" s="75"/>
      <c r="SWK10" s="74"/>
      <c r="SWL10" s="74"/>
      <c r="SWM10" s="75"/>
      <c r="SWR10" s="74"/>
      <c r="SWS10" s="74"/>
      <c r="SWT10" s="75"/>
      <c r="SWY10" s="74"/>
      <c r="SWZ10" s="74"/>
      <c r="SXA10" s="75"/>
      <c r="SXF10" s="74"/>
      <c r="SXG10" s="74"/>
      <c r="SXH10" s="75"/>
      <c r="SXM10" s="74"/>
      <c r="SXN10" s="74"/>
      <c r="SXO10" s="75"/>
      <c r="SXT10" s="74"/>
      <c r="SXU10" s="74"/>
      <c r="SXV10" s="75"/>
      <c r="SYA10" s="74"/>
      <c r="SYB10" s="74"/>
      <c r="SYC10" s="75"/>
      <c r="SYH10" s="74"/>
      <c r="SYI10" s="74"/>
      <c r="SYJ10" s="75"/>
      <c r="SYO10" s="74"/>
      <c r="SYP10" s="74"/>
      <c r="SYQ10" s="75"/>
      <c r="SYV10" s="74"/>
      <c r="SYW10" s="74"/>
      <c r="SYX10" s="75"/>
      <c r="SZC10" s="74"/>
      <c r="SZD10" s="74"/>
      <c r="SZE10" s="75"/>
      <c r="SZJ10" s="74"/>
      <c r="SZK10" s="74"/>
      <c r="SZL10" s="75"/>
      <c r="SZQ10" s="74"/>
      <c r="SZR10" s="74"/>
      <c r="SZS10" s="75"/>
      <c r="SZX10" s="74"/>
      <c r="SZY10" s="74"/>
      <c r="SZZ10" s="75"/>
      <c r="TAE10" s="74"/>
      <c r="TAF10" s="74"/>
      <c r="TAG10" s="75"/>
      <c r="TAL10" s="74"/>
      <c r="TAM10" s="74"/>
      <c r="TAN10" s="75"/>
      <c r="TAS10" s="74"/>
      <c r="TAT10" s="74"/>
      <c r="TAU10" s="75"/>
      <c r="TAZ10" s="74"/>
      <c r="TBA10" s="74"/>
      <c r="TBB10" s="75"/>
      <c r="TBG10" s="74"/>
      <c r="TBH10" s="74"/>
      <c r="TBI10" s="75"/>
      <c r="TBN10" s="74"/>
      <c r="TBO10" s="74"/>
      <c r="TBP10" s="75"/>
      <c r="TBU10" s="74"/>
      <c r="TBV10" s="74"/>
      <c r="TBW10" s="75"/>
      <c r="TCB10" s="74"/>
      <c r="TCC10" s="74"/>
      <c r="TCD10" s="75"/>
      <c r="TCI10" s="74"/>
      <c r="TCJ10" s="74"/>
      <c r="TCK10" s="75"/>
      <c r="TCP10" s="74"/>
      <c r="TCQ10" s="74"/>
      <c r="TCR10" s="75"/>
      <c r="TCW10" s="74"/>
      <c r="TCX10" s="74"/>
      <c r="TCY10" s="75"/>
      <c r="TDD10" s="74"/>
      <c r="TDE10" s="74"/>
      <c r="TDF10" s="75"/>
      <c r="TDK10" s="74"/>
      <c r="TDL10" s="74"/>
      <c r="TDM10" s="75"/>
      <c r="TDR10" s="74"/>
      <c r="TDS10" s="74"/>
      <c r="TDT10" s="75"/>
      <c r="TDY10" s="74"/>
      <c r="TDZ10" s="74"/>
      <c r="TEA10" s="75"/>
      <c r="TEF10" s="74"/>
      <c r="TEG10" s="74"/>
      <c r="TEH10" s="75"/>
      <c r="TEM10" s="74"/>
      <c r="TEN10" s="74"/>
      <c r="TEO10" s="75"/>
      <c r="TET10" s="74"/>
      <c r="TEU10" s="74"/>
      <c r="TEV10" s="75"/>
      <c r="TFA10" s="74"/>
      <c r="TFB10" s="74"/>
      <c r="TFC10" s="75"/>
      <c r="TFH10" s="74"/>
      <c r="TFI10" s="74"/>
      <c r="TFJ10" s="75"/>
      <c r="TFO10" s="74"/>
      <c r="TFP10" s="74"/>
      <c r="TFQ10" s="75"/>
      <c r="TFV10" s="74"/>
      <c r="TFW10" s="74"/>
      <c r="TFX10" s="75"/>
      <c r="TGC10" s="74"/>
      <c r="TGD10" s="74"/>
      <c r="TGE10" s="75"/>
      <c r="TGJ10" s="74"/>
      <c r="TGK10" s="74"/>
      <c r="TGL10" s="75"/>
      <c r="TGQ10" s="74"/>
      <c r="TGR10" s="74"/>
      <c r="TGS10" s="75"/>
      <c r="TGX10" s="74"/>
      <c r="TGY10" s="74"/>
      <c r="TGZ10" s="75"/>
      <c r="THE10" s="74"/>
      <c r="THF10" s="74"/>
      <c r="THG10" s="75"/>
      <c r="THL10" s="74"/>
      <c r="THM10" s="74"/>
      <c r="THN10" s="75"/>
      <c r="THS10" s="74"/>
      <c r="THT10" s="74"/>
      <c r="THU10" s="75"/>
      <c r="THZ10" s="74"/>
      <c r="TIA10" s="74"/>
      <c r="TIB10" s="75"/>
      <c r="TIG10" s="74"/>
      <c r="TIH10" s="74"/>
      <c r="TII10" s="75"/>
      <c r="TIN10" s="74"/>
      <c r="TIO10" s="74"/>
      <c r="TIP10" s="75"/>
      <c r="TIU10" s="74"/>
      <c r="TIV10" s="74"/>
      <c r="TIW10" s="75"/>
      <c r="TJB10" s="74"/>
      <c r="TJC10" s="74"/>
      <c r="TJD10" s="75"/>
      <c r="TJI10" s="74"/>
      <c r="TJJ10" s="74"/>
      <c r="TJK10" s="75"/>
      <c r="TJP10" s="74"/>
      <c r="TJQ10" s="74"/>
      <c r="TJR10" s="75"/>
      <c r="TJW10" s="74"/>
      <c r="TJX10" s="74"/>
      <c r="TJY10" s="75"/>
      <c r="TKD10" s="74"/>
      <c r="TKE10" s="74"/>
      <c r="TKF10" s="75"/>
      <c r="TKK10" s="74"/>
      <c r="TKL10" s="74"/>
      <c r="TKM10" s="75"/>
      <c r="TKR10" s="74"/>
      <c r="TKS10" s="74"/>
      <c r="TKT10" s="75"/>
      <c r="TKY10" s="74"/>
      <c r="TKZ10" s="74"/>
      <c r="TLA10" s="75"/>
      <c r="TLF10" s="74"/>
      <c r="TLG10" s="74"/>
      <c r="TLH10" s="75"/>
      <c r="TLM10" s="74"/>
      <c r="TLN10" s="74"/>
      <c r="TLO10" s="75"/>
      <c r="TLT10" s="74"/>
      <c r="TLU10" s="74"/>
      <c r="TLV10" s="75"/>
      <c r="TMA10" s="74"/>
      <c r="TMB10" s="74"/>
      <c r="TMC10" s="75"/>
      <c r="TMH10" s="74"/>
      <c r="TMI10" s="74"/>
      <c r="TMJ10" s="75"/>
      <c r="TMO10" s="74"/>
      <c r="TMP10" s="74"/>
      <c r="TMQ10" s="75"/>
      <c r="TMV10" s="74"/>
      <c r="TMW10" s="74"/>
      <c r="TMX10" s="75"/>
      <c r="TNC10" s="74"/>
      <c r="TND10" s="74"/>
      <c r="TNE10" s="75"/>
      <c r="TNJ10" s="74"/>
      <c r="TNK10" s="74"/>
      <c r="TNL10" s="75"/>
      <c r="TNQ10" s="74"/>
      <c r="TNR10" s="74"/>
      <c r="TNS10" s="75"/>
      <c r="TNX10" s="74"/>
      <c r="TNY10" s="74"/>
      <c r="TNZ10" s="75"/>
      <c r="TOE10" s="74"/>
      <c r="TOF10" s="74"/>
      <c r="TOG10" s="75"/>
      <c r="TOL10" s="74"/>
      <c r="TOM10" s="74"/>
      <c r="TON10" s="75"/>
      <c r="TOS10" s="74"/>
      <c r="TOT10" s="74"/>
      <c r="TOU10" s="75"/>
      <c r="TOZ10" s="74"/>
      <c r="TPA10" s="74"/>
      <c r="TPB10" s="75"/>
      <c r="TPG10" s="74"/>
      <c r="TPH10" s="74"/>
      <c r="TPI10" s="75"/>
      <c r="TPN10" s="74"/>
      <c r="TPO10" s="74"/>
      <c r="TPP10" s="75"/>
      <c r="TPU10" s="74"/>
      <c r="TPV10" s="74"/>
      <c r="TPW10" s="75"/>
      <c r="TQB10" s="74"/>
      <c r="TQC10" s="74"/>
      <c r="TQD10" s="75"/>
      <c r="TQI10" s="74"/>
      <c r="TQJ10" s="74"/>
      <c r="TQK10" s="75"/>
      <c r="TQP10" s="74"/>
      <c r="TQQ10" s="74"/>
      <c r="TQR10" s="75"/>
      <c r="TQW10" s="74"/>
      <c r="TQX10" s="74"/>
      <c r="TQY10" s="75"/>
      <c r="TRD10" s="74"/>
      <c r="TRE10" s="74"/>
      <c r="TRF10" s="75"/>
      <c r="TRK10" s="74"/>
      <c r="TRL10" s="74"/>
      <c r="TRM10" s="75"/>
      <c r="TRR10" s="74"/>
      <c r="TRS10" s="74"/>
      <c r="TRT10" s="75"/>
      <c r="TRY10" s="74"/>
      <c r="TRZ10" s="74"/>
      <c r="TSA10" s="75"/>
      <c r="TSF10" s="74"/>
      <c r="TSG10" s="74"/>
      <c r="TSH10" s="75"/>
      <c r="TSM10" s="74"/>
      <c r="TSN10" s="74"/>
      <c r="TSO10" s="75"/>
      <c r="TST10" s="74"/>
      <c r="TSU10" s="74"/>
      <c r="TSV10" s="75"/>
      <c r="TTA10" s="74"/>
      <c r="TTB10" s="74"/>
      <c r="TTC10" s="75"/>
      <c r="TTH10" s="74"/>
      <c r="TTI10" s="74"/>
      <c r="TTJ10" s="75"/>
      <c r="TTO10" s="74"/>
      <c r="TTP10" s="74"/>
      <c r="TTQ10" s="75"/>
      <c r="TTV10" s="74"/>
      <c r="TTW10" s="74"/>
      <c r="TTX10" s="75"/>
      <c r="TUC10" s="74"/>
      <c r="TUD10" s="74"/>
      <c r="TUE10" s="75"/>
      <c r="TUJ10" s="74"/>
      <c r="TUK10" s="74"/>
      <c r="TUL10" s="75"/>
      <c r="TUQ10" s="74"/>
      <c r="TUR10" s="74"/>
      <c r="TUS10" s="75"/>
      <c r="TUX10" s="74"/>
      <c r="TUY10" s="74"/>
      <c r="TUZ10" s="75"/>
      <c r="TVE10" s="74"/>
      <c r="TVF10" s="74"/>
      <c r="TVG10" s="75"/>
      <c r="TVL10" s="74"/>
      <c r="TVM10" s="74"/>
      <c r="TVN10" s="75"/>
      <c r="TVS10" s="74"/>
      <c r="TVT10" s="74"/>
      <c r="TVU10" s="75"/>
      <c r="TVZ10" s="74"/>
      <c r="TWA10" s="74"/>
      <c r="TWB10" s="75"/>
      <c r="TWG10" s="74"/>
      <c r="TWH10" s="74"/>
      <c r="TWI10" s="75"/>
      <c r="TWN10" s="74"/>
      <c r="TWO10" s="74"/>
      <c r="TWP10" s="75"/>
      <c r="TWU10" s="74"/>
      <c r="TWV10" s="74"/>
      <c r="TWW10" s="75"/>
      <c r="TXB10" s="74"/>
      <c r="TXC10" s="74"/>
      <c r="TXD10" s="75"/>
      <c r="TXI10" s="74"/>
      <c r="TXJ10" s="74"/>
      <c r="TXK10" s="75"/>
      <c r="TXP10" s="74"/>
      <c r="TXQ10" s="74"/>
      <c r="TXR10" s="75"/>
      <c r="TXW10" s="74"/>
      <c r="TXX10" s="74"/>
      <c r="TXY10" s="75"/>
      <c r="TYD10" s="74"/>
      <c r="TYE10" s="74"/>
      <c r="TYF10" s="75"/>
      <c r="TYK10" s="74"/>
      <c r="TYL10" s="74"/>
      <c r="TYM10" s="75"/>
      <c r="TYR10" s="74"/>
      <c r="TYS10" s="74"/>
      <c r="TYT10" s="75"/>
      <c r="TYY10" s="74"/>
      <c r="TYZ10" s="74"/>
      <c r="TZA10" s="75"/>
      <c r="TZF10" s="74"/>
      <c r="TZG10" s="74"/>
      <c r="TZH10" s="75"/>
      <c r="TZM10" s="74"/>
      <c r="TZN10" s="74"/>
      <c r="TZO10" s="75"/>
      <c r="TZT10" s="74"/>
      <c r="TZU10" s="74"/>
      <c r="TZV10" s="75"/>
      <c r="UAA10" s="74"/>
      <c r="UAB10" s="74"/>
      <c r="UAC10" s="75"/>
      <c r="UAH10" s="74"/>
      <c r="UAI10" s="74"/>
      <c r="UAJ10" s="75"/>
      <c r="UAO10" s="74"/>
      <c r="UAP10" s="74"/>
      <c r="UAQ10" s="75"/>
      <c r="UAV10" s="74"/>
      <c r="UAW10" s="74"/>
      <c r="UAX10" s="75"/>
      <c r="UBC10" s="74"/>
      <c r="UBD10" s="74"/>
      <c r="UBE10" s="75"/>
      <c r="UBJ10" s="74"/>
      <c r="UBK10" s="74"/>
      <c r="UBL10" s="75"/>
      <c r="UBQ10" s="74"/>
      <c r="UBR10" s="74"/>
      <c r="UBS10" s="75"/>
      <c r="UBX10" s="74"/>
      <c r="UBY10" s="74"/>
      <c r="UBZ10" s="75"/>
      <c r="UCE10" s="74"/>
      <c r="UCF10" s="74"/>
      <c r="UCG10" s="75"/>
      <c r="UCL10" s="74"/>
      <c r="UCM10" s="74"/>
      <c r="UCN10" s="75"/>
      <c r="UCS10" s="74"/>
      <c r="UCT10" s="74"/>
      <c r="UCU10" s="75"/>
      <c r="UCZ10" s="74"/>
      <c r="UDA10" s="74"/>
      <c r="UDB10" s="75"/>
      <c r="UDG10" s="74"/>
      <c r="UDH10" s="74"/>
      <c r="UDI10" s="75"/>
      <c r="UDN10" s="74"/>
      <c r="UDO10" s="74"/>
      <c r="UDP10" s="75"/>
      <c r="UDU10" s="74"/>
      <c r="UDV10" s="74"/>
      <c r="UDW10" s="75"/>
      <c r="UEB10" s="74"/>
      <c r="UEC10" s="74"/>
      <c r="UED10" s="75"/>
      <c r="UEI10" s="74"/>
      <c r="UEJ10" s="74"/>
      <c r="UEK10" s="75"/>
      <c r="UEP10" s="74"/>
      <c r="UEQ10" s="74"/>
      <c r="UER10" s="75"/>
      <c r="UEW10" s="74"/>
      <c r="UEX10" s="74"/>
      <c r="UEY10" s="75"/>
      <c r="UFD10" s="74"/>
      <c r="UFE10" s="74"/>
      <c r="UFF10" s="75"/>
      <c r="UFK10" s="74"/>
      <c r="UFL10" s="74"/>
      <c r="UFM10" s="75"/>
      <c r="UFR10" s="74"/>
      <c r="UFS10" s="74"/>
      <c r="UFT10" s="75"/>
      <c r="UFY10" s="74"/>
      <c r="UFZ10" s="74"/>
      <c r="UGA10" s="75"/>
      <c r="UGF10" s="74"/>
      <c r="UGG10" s="74"/>
      <c r="UGH10" s="75"/>
      <c r="UGM10" s="74"/>
      <c r="UGN10" s="74"/>
      <c r="UGO10" s="75"/>
      <c r="UGT10" s="74"/>
      <c r="UGU10" s="74"/>
      <c r="UGV10" s="75"/>
      <c r="UHA10" s="74"/>
      <c r="UHB10" s="74"/>
      <c r="UHC10" s="75"/>
      <c r="UHH10" s="74"/>
      <c r="UHI10" s="74"/>
      <c r="UHJ10" s="75"/>
      <c r="UHO10" s="74"/>
      <c r="UHP10" s="74"/>
      <c r="UHQ10" s="75"/>
      <c r="UHV10" s="74"/>
      <c r="UHW10" s="74"/>
      <c r="UHX10" s="75"/>
      <c r="UIC10" s="74"/>
      <c r="UID10" s="74"/>
      <c r="UIE10" s="75"/>
      <c r="UIJ10" s="74"/>
      <c r="UIK10" s="74"/>
      <c r="UIL10" s="75"/>
      <c r="UIQ10" s="74"/>
      <c r="UIR10" s="74"/>
      <c r="UIS10" s="75"/>
      <c r="UIX10" s="74"/>
      <c r="UIY10" s="74"/>
      <c r="UIZ10" s="75"/>
      <c r="UJE10" s="74"/>
      <c r="UJF10" s="74"/>
      <c r="UJG10" s="75"/>
      <c r="UJL10" s="74"/>
      <c r="UJM10" s="74"/>
      <c r="UJN10" s="75"/>
      <c r="UJS10" s="74"/>
      <c r="UJT10" s="74"/>
      <c r="UJU10" s="75"/>
      <c r="UJZ10" s="74"/>
      <c r="UKA10" s="74"/>
      <c r="UKB10" s="75"/>
      <c r="UKG10" s="74"/>
      <c r="UKH10" s="74"/>
      <c r="UKI10" s="75"/>
      <c r="UKN10" s="74"/>
      <c r="UKO10" s="74"/>
      <c r="UKP10" s="75"/>
      <c r="UKU10" s="74"/>
      <c r="UKV10" s="74"/>
      <c r="UKW10" s="75"/>
      <c r="ULB10" s="74"/>
      <c r="ULC10" s="74"/>
      <c r="ULD10" s="75"/>
      <c r="ULI10" s="74"/>
      <c r="ULJ10" s="74"/>
      <c r="ULK10" s="75"/>
      <c r="ULP10" s="74"/>
      <c r="ULQ10" s="74"/>
      <c r="ULR10" s="75"/>
      <c r="ULW10" s="74"/>
      <c r="ULX10" s="74"/>
      <c r="ULY10" s="75"/>
      <c r="UMD10" s="74"/>
      <c r="UME10" s="74"/>
      <c r="UMF10" s="75"/>
      <c r="UMK10" s="74"/>
      <c r="UML10" s="74"/>
      <c r="UMM10" s="75"/>
      <c r="UMR10" s="74"/>
      <c r="UMS10" s="74"/>
      <c r="UMT10" s="75"/>
      <c r="UMY10" s="74"/>
      <c r="UMZ10" s="74"/>
      <c r="UNA10" s="75"/>
      <c r="UNF10" s="74"/>
      <c r="UNG10" s="74"/>
      <c r="UNH10" s="75"/>
      <c r="UNM10" s="74"/>
      <c r="UNN10" s="74"/>
      <c r="UNO10" s="75"/>
      <c r="UNT10" s="74"/>
      <c r="UNU10" s="74"/>
      <c r="UNV10" s="75"/>
      <c r="UOA10" s="74"/>
      <c r="UOB10" s="74"/>
      <c r="UOC10" s="75"/>
      <c r="UOH10" s="74"/>
      <c r="UOI10" s="74"/>
      <c r="UOJ10" s="75"/>
      <c r="UOO10" s="74"/>
      <c r="UOP10" s="74"/>
      <c r="UOQ10" s="75"/>
      <c r="UOV10" s="74"/>
      <c r="UOW10" s="74"/>
      <c r="UOX10" s="75"/>
      <c r="UPC10" s="74"/>
      <c r="UPD10" s="74"/>
      <c r="UPE10" s="75"/>
      <c r="UPJ10" s="74"/>
      <c r="UPK10" s="74"/>
      <c r="UPL10" s="75"/>
      <c r="UPQ10" s="74"/>
      <c r="UPR10" s="74"/>
      <c r="UPS10" s="75"/>
      <c r="UPX10" s="74"/>
      <c r="UPY10" s="74"/>
      <c r="UPZ10" s="75"/>
      <c r="UQE10" s="74"/>
      <c r="UQF10" s="74"/>
      <c r="UQG10" s="75"/>
      <c r="UQL10" s="74"/>
      <c r="UQM10" s="74"/>
      <c r="UQN10" s="75"/>
      <c r="UQS10" s="74"/>
      <c r="UQT10" s="74"/>
      <c r="UQU10" s="75"/>
      <c r="UQZ10" s="74"/>
      <c r="URA10" s="74"/>
      <c r="URB10" s="75"/>
      <c r="URG10" s="74"/>
      <c r="URH10" s="74"/>
      <c r="URI10" s="75"/>
      <c r="URN10" s="74"/>
      <c r="URO10" s="74"/>
      <c r="URP10" s="75"/>
      <c r="URU10" s="74"/>
      <c r="URV10" s="74"/>
      <c r="URW10" s="75"/>
      <c r="USB10" s="74"/>
      <c r="USC10" s="74"/>
      <c r="USD10" s="75"/>
      <c r="USI10" s="74"/>
      <c r="USJ10" s="74"/>
      <c r="USK10" s="75"/>
      <c r="USP10" s="74"/>
      <c r="USQ10" s="74"/>
      <c r="USR10" s="75"/>
      <c r="USW10" s="74"/>
      <c r="USX10" s="74"/>
      <c r="USY10" s="75"/>
      <c r="UTD10" s="74"/>
      <c r="UTE10" s="74"/>
      <c r="UTF10" s="75"/>
      <c r="UTK10" s="74"/>
      <c r="UTL10" s="74"/>
      <c r="UTM10" s="75"/>
      <c r="UTR10" s="74"/>
      <c r="UTS10" s="74"/>
      <c r="UTT10" s="75"/>
      <c r="UTY10" s="74"/>
      <c r="UTZ10" s="74"/>
      <c r="UUA10" s="75"/>
      <c r="UUF10" s="74"/>
      <c r="UUG10" s="74"/>
      <c r="UUH10" s="75"/>
      <c r="UUM10" s="74"/>
      <c r="UUN10" s="74"/>
      <c r="UUO10" s="75"/>
      <c r="UUT10" s="74"/>
      <c r="UUU10" s="74"/>
      <c r="UUV10" s="75"/>
      <c r="UVA10" s="74"/>
      <c r="UVB10" s="74"/>
      <c r="UVC10" s="75"/>
      <c r="UVH10" s="74"/>
      <c r="UVI10" s="74"/>
      <c r="UVJ10" s="75"/>
      <c r="UVO10" s="74"/>
      <c r="UVP10" s="74"/>
      <c r="UVQ10" s="75"/>
      <c r="UVV10" s="74"/>
      <c r="UVW10" s="74"/>
      <c r="UVX10" s="75"/>
      <c r="UWC10" s="74"/>
      <c r="UWD10" s="74"/>
      <c r="UWE10" s="75"/>
      <c r="UWJ10" s="74"/>
      <c r="UWK10" s="74"/>
      <c r="UWL10" s="75"/>
      <c r="UWQ10" s="74"/>
      <c r="UWR10" s="74"/>
      <c r="UWS10" s="75"/>
      <c r="UWX10" s="74"/>
      <c r="UWY10" s="74"/>
      <c r="UWZ10" s="75"/>
      <c r="UXE10" s="74"/>
      <c r="UXF10" s="74"/>
      <c r="UXG10" s="75"/>
      <c r="UXL10" s="74"/>
      <c r="UXM10" s="74"/>
      <c r="UXN10" s="75"/>
      <c r="UXS10" s="74"/>
      <c r="UXT10" s="74"/>
      <c r="UXU10" s="75"/>
      <c r="UXZ10" s="74"/>
      <c r="UYA10" s="74"/>
      <c r="UYB10" s="75"/>
      <c r="UYG10" s="74"/>
      <c r="UYH10" s="74"/>
      <c r="UYI10" s="75"/>
      <c r="UYN10" s="74"/>
      <c r="UYO10" s="74"/>
      <c r="UYP10" s="75"/>
      <c r="UYU10" s="74"/>
      <c r="UYV10" s="74"/>
      <c r="UYW10" s="75"/>
      <c r="UZB10" s="74"/>
      <c r="UZC10" s="74"/>
      <c r="UZD10" s="75"/>
      <c r="UZI10" s="74"/>
      <c r="UZJ10" s="74"/>
      <c r="UZK10" s="75"/>
      <c r="UZP10" s="74"/>
      <c r="UZQ10" s="74"/>
      <c r="UZR10" s="75"/>
      <c r="UZW10" s="74"/>
      <c r="UZX10" s="74"/>
      <c r="UZY10" s="75"/>
      <c r="VAD10" s="74"/>
      <c r="VAE10" s="74"/>
      <c r="VAF10" s="75"/>
      <c r="VAK10" s="74"/>
      <c r="VAL10" s="74"/>
      <c r="VAM10" s="75"/>
      <c r="VAR10" s="74"/>
      <c r="VAS10" s="74"/>
      <c r="VAT10" s="75"/>
      <c r="VAY10" s="74"/>
      <c r="VAZ10" s="74"/>
      <c r="VBA10" s="75"/>
      <c r="VBF10" s="74"/>
      <c r="VBG10" s="74"/>
      <c r="VBH10" s="75"/>
      <c r="VBM10" s="74"/>
      <c r="VBN10" s="74"/>
      <c r="VBO10" s="75"/>
      <c r="VBT10" s="74"/>
      <c r="VBU10" s="74"/>
      <c r="VBV10" s="75"/>
      <c r="VCA10" s="74"/>
      <c r="VCB10" s="74"/>
      <c r="VCC10" s="75"/>
      <c r="VCH10" s="74"/>
      <c r="VCI10" s="74"/>
      <c r="VCJ10" s="75"/>
      <c r="VCO10" s="74"/>
      <c r="VCP10" s="74"/>
      <c r="VCQ10" s="75"/>
      <c r="VCV10" s="74"/>
      <c r="VCW10" s="74"/>
      <c r="VCX10" s="75"/>
      <c r="VDC10" s="74"/>
      <c r="VDD10" s="74"/>
      <c r="VDE10" s="75"/>
      <c r="VDJ10" s="74"/>
      <c r="VDK10" s="74"/>
      <c r="VDL10" s="75"/>
      <c r="VDQ10" s="74"/>
      <c r="VDR10" s="74"/>
      <c r="VDS10" s="75"/>
      <c r="VDX10" s="74"/>
      <c r="VDY10" s="74"/>
      <c r="VDZ10" s="75"/>
      <c r="VEE10" s="74"/>
      <c r="VEF10" s="74"/>
      <c r="VEG10" s="75"/>
      <c r="VEL10" s="74"/>
      <c r="VEM10" s="74"/>
      <c r="VEN10" s="75"/>
      <c r="VES10" s="74"/>
      <c r="VET10" s="74"/>
      <c r="VEU10" s="75"/>
      <c r="VEZ10" s="74"/>
      <c r="VFA10" s="74"/>
      <c r="VFB10" s="75"/>
      <c r="VFG10" s="74"/>
      <c r="VFH10" s="74"/>
      <c r="VFI10" s="75"/>
      <c r="VFN10" s="74"/>
      <c r="VFO10" s="74"/>
      <c r="VFP10" s="75"/>
      <c r="VFU10" s="74"/>
      <c r="VFV10" s="74"/>
      <c r="VFW10" s="75"/>
      <c r="VGB10" s="74"/>
      <c r="VGC10" s="74"/>
      <c r="VGD10" s="75"/>
      <c r="VGI10" s="74"/>
      <c r="VGJ10" s="74"/>
      <c r="VGK10" s="75"/>
      <c r="VGP10" s="74"/>
      <c r="VGQ10" s="74"/>
      <c r="VGR10" s="75"/>
      <c r="VGW10" s="74"/>
      <c r="VGX10" s="74"/>
      <c r="VGY10" s="75"/>
      <c r="VHD10" s="74"/>
      <c r="VHE10" s="74"/>
      <c r="VHF10" s="75"/>
      <c r="VHK10" s="74"/>
      <c r="VHL10" s="74"/>
      <c r="VHM10" s="75"/>
      <c r="VHR10" s="74"/>
      <c r="VHS10" s="74"/>
      <c r="VHT10" s="75"/>
      <c r="VHY10" s="74"/>
      <c r="VHZ10" s="74"/>
      <c r="VIA10" s="75"/>
      <c r="VIF10" s="74"/>
      <c r="VIG10" s="74"/>
      <c r="VIH10" s="75"/>
      <c r="VIM10" s="74"/>
      <c r="VIN10" s="74"/>
      <c r="VIO10" s="75"/>
      <c r="VIT10" s="74"/>
      <c r="VIU10" s="74"/>
      <c r="VIV10" s="75"/>
      <c r="VJA10" s="74"/>
      <c r="VJB10" s="74"/>
      <c r="VJC10" s="75"/>
      <c r="VJH10" s="74"/>
      <c r="VJI10" s="74"/>
      <c r="VJJ10" s="75"/>
      <c r="VJO10" s="74"/>
      <c r="VJP10" s="74"/>
      <c r="VJQ10" s="75"/>
      <c r="VJV10" s="74"/>
      <c r="VJW10" s="74"/>
      <c r="VJX10" s="75"/>
      <c r="VKC10" s="74"/>
      <c r="VKD10" s="74"/>
      <c r="VKE10" s="75"/>
      <c r="VKJ10" s="74"/>
      <c r="VKK10" s="74"/>
      <c r="VKL10" s="75"/>
      <c r="VKQ10" s="74"/>
      <c r="VKR10" s="74"/>
      <c r="VKS10" s="75"/>
      <c r="VKX10" s="74"/>
      <c r="VKY10" s="74"/>
      <c r="VKZ10" s="75"/>
      <c r="VLE10" s="74"/>
      <c r="VLF10" s="74"/>
      <c r="VLG10" s="75"/>
      <c r="VLL10" s="74"/>
      <c r="VLM10" s="74"/>
      <c r="VLN10" s="75"/>
      <c r="VLS10" s="74"/>
      <c r="VLT10" s="74"/>
      <c r="VLU10" s="75"/>
      <c r="VLZ10" s="74"/>
      <c r="VMA10" s="74"/>
      <c r="VMB10" s="75"/>
      <c r="VMG10" s="74"/>
      <c r="VMH10" s="74"/>
      <c r="VMI10" s="75"/>
      <c r="VMN10" s="74"/>
      <c r="VMO10" s="74"/>
      <c r="VMP10" s="75"/>
      <c r="VMU10" s="74"/>
      <c r="VMV10" s="74"/>
      <c r="VMW10" s="75"/>
      <c r="VNB10" s="74"/>
      <c r="VNC10" s="74"/>
      <c r="VND10" s="75"/>
      <c r="VNI10" s="74"/>
      <c r="VNJ10" s="74"/>
      <c r="VNK10" s="75"/>
      <c r="VNP10" s="74"/>
      <c r="VNQ10" s="74"/>
      <c r="VNR10" s="75"/>
      <c r="VNW10" s="74"/>
      <c r="VNX10" s="74"/>
      <c r="VNY10" s="75"/>
      <c r="VOD10" s="74"/>
      <c r="VOE10" s="74"/>
      <c r="VOF10" s="75"/>
      <c r="VOK10" s="74"/>
      <c r="VOL10" s="74"/>
      <c r="VOM10" s="75"/>
      <c r="VOR10" s="74"/>
      <c r="VOS10" s="74"/>
      <c r="VOT10" s="75"/>
      <c r="VOY10" s="74"/>
      <c r="VOZ10" s="74"/>
      <c r="VPA10" s="75"/>
      <c r="VPF10" s="74"/>
      <c r="VPG10" s="74"/>
      <c r="VPH10" s="75"/>
      <c r="VPM10" s="74"/>
      <c r="VPN10" s="74"/>
      <c r="VPO10" s="75"/>
      <c r="VPT10" s="74"/>
      <c r="VPU10" s="74"/>
      <c r="VPV10" s="75"/>
      <c r="VQA10" s="74"/>
      <c r="VQB10" s="74"/>
      <c r="VQC10" s="75"/>
      <c r="VQH10" s="74"/>
      <c r="VQI10" s="74"/>
      <c r="VQJ10" s="75"/>
      <c r="VQO10" s="74"/>
      <c r="VQP10" s="74"/>
      <c r="VQQ10" s="75"/>
      <c r="VQV10" s="74"/>
      <c r="VQW10" s="74"/>
      <c r="VQX10" s="75"/>
      <c r="VRC10" s="74"/>
      <c r="VRD10" s="74"/>
      <c r="VRE10" s="75"/>
      <c r="VRJ10" s="74"/>
      <c r="VRK10" s="74"/>
      <c r="VRL10" s="75"/>
      <c r="VRQ10" s="74"/>
      <c r="VRR10" s="74"/>
      <c r="VRS10" s="75"/>
      <c r="VRX10" s="74"/>
      <c r="VRY10" s="74"/>
      <c r="VRZ10" s="75"/>
      <c r="VSE10" s="74"/>
      <c r="VSF10" s="74"/>
      <c r="VSG10" s="75"/>
      <c r="VSL10" s="74"/>
      <c r="VSM10" s="74"/>
      <c r="VSN10" s="75"/>
      <c r="VSS10" s="74"/>
      <c r="VST10" s="74"/>
      <c r="VSU10" s="75"/>
      <c r="VSZ10" s="74"/>
      <c r="VTA10" s="74"/>
      <c r="VTB10" s="75"/>
      <c r="VTG10" s="74"/>
      <c r="VTH10" s="74"/>
      <c r="VTI10" s="75"/>
      <c r="VTN10" s="74"/>
      <c r="VTO10" s="74"/>
      <c r="VTP10" s="75"/>
      <c r="VTU10" s="74"/>
      <c r="VTV10" s="74"/>
      <c r="VTW10" s="75"/>
      <c r="VUB10" s="74"/>
      <c r="VUC10" s="74"/>
      <c r="VUD10" s="75"/>
      <c r="VUI10" s="74"/>
      <c r="VUJ10" s="74"/>
      <c r="VUK10" s="75"/>
      <c r="VUP10" s="74"/>
      <c r="VUQ10" s="74"/>
      <c r="VUR10" s="75"/>
      <c r="VUW10" s="74"/>
      <c r="VUX10" s="74"/>
      <c r="VUY10" s="75"/>
      <c r="VVD10" s="74"/>
      <c r="VVE10" s="74"/>
      <c r="VVF10" s="75"/>
      <c r="VVK10" s="74"/>
      <c r="VVL10" s="74"/>
      <c r="VVM10" s="75"/>
      <c r="VVR10" s="74"/>
      <c r="VVS10" s="74"/>
      <c r="VVT10" s="75"/>
      <c r="VVY10" s="74"/>
      <c r="VVZ10" s="74"/>
      <c r="VWA10" s="75"/>
      <c r="VWF10" s="74"/>
      <c r="VWG10" s="74"/>
      <c r="VWH10" s="75"/>
      <c r="VWM10" s="74"/>
      <c r="VWN10" s="74"/>
      <c r="VWO10" s="75"/>
      <c r="VWT10" s="74"/>
      <c r="VWU10" s="74"/>
      <c r="VWV10" s="75"/>
      <c r="VXA10" s="74"/>
      <c r="VXB10" s="74"/>
      <c r="VXC10" s="75"/>
      <c r="VXH10" s="74"/>
      <c r="VXI10" s="74"/>
      <c r="VXJ10" s="75"/>
      <c r="VXO10" s="74"/>
      <c r="VXP10" s="74"/>
      <c r="VXQ10" s="75"/>
      <c r="VXV10" s="74"/>
      <c r="VXW10" s="74"/>
      <c r="VXX10" s="75"/>
      <c r="VYC10" s="74"/>
      <c r="VYD10" s="74"/>
      <c r="VYE10" s="75"/>
      <c r="VYJ10" s="74"/>
      <c r="VYK10" s="74"/>
      <c r="VYL10" s="75"/>
      <c r="VYQ10" s="74"/>
      <c r="VYR10" s="74"/>
      <c r="VYS10" s="75"/>
      <c r="VYX10" s="74"/>
      <c r="VYY10" s="74"/>
      <c r="VYZ10" s="75"/>
      <c r="VZE10" s="74"/>
      <c r="VZF10" s="74"/>
      <c r="VZG10" s="75"/>
      <c r="VZL10" s="74"/>
      <c r="VZM10" s="74"/>
      <c r="VZN10" s="75"/>
      <c r="VZS10" s="74"/>
      <c r="VZT10" s="74"/>
      <c r="VZU10" s="75"/>
      <c r="VZZ10" s="74"/>
      <c r="WAA10" s="74"/>
      <c r="WAB10" s="75"/>
      <c r="WAG10" s="74"/>
      <c r="WAH10" s="74"/>
      <c r="WAI10" s="75"/>
      <c r="WAN10" s="74"/>
      <c r="WAO10" s="74"/>
      <c r="WAP10" s="75"/>
      <c r="WAU10" s="74"/>
      <c r="WAV10" s="74"/>
      <c r="WAW10" s="75"/>
      <c r="WBB10" s="74"/>
      <c r="WBC10" s="74"/>
      <c r="WBD10" s="75"/>
      <c r="WBI10" s="74"/>
      <c r="WBJ10" s="74"/>
      <c r="WBK10" s="75"/>
      <c r="WBP10" s="74"/>
      <c r="WBQ10" s="74"/>
      <c r="WBR10" s="75"/>
      <c r="WBW10" s="74"/>
      <c r="WBX10" s="74"/>
      <c r="WBY10" s="75"/>
      <c r="WCD10" s="74"/>
      <c r="WCE10" s="74"/>
      <c r="WCF10" s="75"/>
      <c r="WCK10" s="74"/>
      <c r="WCL10" s="74"/>
      <c r="WCM10" s="75"/>
      <c r="WCR10" s="74"/>
      <c r="WCS10" s="74"/>
      <c r="WCT10" s="75"/>
      <c r="WCY10" s="74"/>
      <c r="WCZ10" s="74"/>
      <c r="WDA10" s="75"/>
      <c r="WDF10" s="74"/>
      <c r="WDG10" s="74"/>
      <c r="WDH10" s="75"/>
      <c r="WDM10" s="74"/>
      <c r="WDN10" s="74"/>
      <c r="WDO10" s="75"/>
      <c r="WDT10" s="74"/>
      <c r="WDU10" s="74"/>
      <c r="WDV10" s="75"/>
      <c r="WEA10" s="74"/>
      <c r="WEB10" s="74"/>
      <c r="WEC10" s="75"/>
      <c r="WEH10" s="74"/>
      <c r="WEI10" s="74"/>
      <c r="WEJ10" s="75"/>
      <c r="WEO10" s="74"/>
      <c r="WEP10" s="74"/>
      <c r="WEQ10" s="75"/>
      <c r="WEV10" s="74"/>
      <c r="WEW10" s="74"/>
      <c r="WEX10" s="75"/>
      <c r="WFC10" s="74"/>
      <c r="WFD10" s="74"/>
      <c r="WFE10" s="75"/>
      <c r="WFJ10" s="74"/>
      <c r="WFK10" s="74"/>
      <c r="WFL10" s="75"/>
      <c r="WFQ10" s="74"/>
      <c r="WFR10" s="74"/>
      <c r="WFS10" s="75"/>
      <c r="WFX10" s="74"/>
      <c r="WFY10" s="74"/>
      <c r="WFZ10" s="75"/>
      <c r="WGE10" s="74"/>
      <c r="WGF10" s="74"/>
      <c r="WGG10" s="75"/>
      <c r="WGL10" s="74"/>
      <c r="WGM10" s="74"/>
      <c r="WGN10" s="75"/>
      <c r="WGS10" s="74"/>
      <c r="WGT10" s="74"/>
      <c r="WGU10" s="75"/>
      <c r="WGZ10" s="74"/>
      <c r="WHA10" s="74"/>
      <c r="WHB10" s="75"/>
      <c r="WHG10" s="74"/>
      <c r="WHH10" s="74"/>
      <c r="WHI10" s="75"/>
      <c r="WHN10" s="74"/>
      <c r="WHO10" s="74"/>
      <c r="WHP10" s="75"/>
      <c r="WHU10" s="74"/>
      <c r="WHV10" s="74"/>
      <c r="WHW10" s="75"/>
      <c r="WIB10" s="74"/>
      <c r="WIC10" s="74"/>
      <c r="WID10" s="75"/>
      <c r="WII10" s="74"/>
      <c r="WIJ10" s="74"/>
      <c r="WIK10" s="75"/>
      <c r="WIP10" s="74"/>
      <c r="WIQ10" s="74"/>
      <c r="WIR10" s="75"/>
      <c r="WIW10" s="74"/>
      <c r="WIX10" s="74"/>
      <c r="WIY10" s="75"/>
      <c r="WJD10" s="74"/>
      <c r="WJE10" s="74"/>
      <c r="WJF10" s="75"/>
      <c r="WJK10" s="74"/>
      <c r="WJL10" s="74"/>
      <c r="WJM10" s="75"/>
      <c r="WJR10" s="74"/>
      <c r="WJS10" s="74"/>
      <c r="WJT10" s="75"/>
      <c r="WJY10" s="74"/>
      <c r="WJZ10" s="74"/>
      <c r="WKA10" s="75"/>
      <c r="WKF10" s="74"/>
      <c r="WKG10" s="74"/>
      <c r="WKH10" s="75"/>
      <c r="WKM10" s="74"/>
      <c r="WKN10" s="74"/>
      <c r="WKO10" s="75"/>
      <c r="WKT10" s="74"/>
      <c r="WKU10" s="74"/>
      <c r="WKV10" s="75"/>
      <c r="WLA10" s="74"/>
      <c r="WLB10" s="74"/>
      <c r="WLC10" s="75"/>
      <c r="WLH10" s="74"/>
      <c r="WLI10" s="74"/>
      <c r="WLJ10" s="75"/>
      <c r="WLO10" s="74"/>
      <c r="WLP10" s="74"/>
      <c r="WLQ10" s="75"/>
      <c r="WLV10" s="74"/>
      <c r="WLW10" s="74"/>
      <c r="WLX10" s="75"/>
      <c r="WMC10" s="74"/>
      <c r="WMD10" s="74"/>
      <c r="WME10" s="75"/>
      <c r="WMJ10" s="74"/>
      <c r="WMK10" s="74"/>
      <c r="WML10" s="75"/>
      <c r="WMQ10" s="74"/>
      <c r="WMR10" s="74"/>
      <c r="WMS10" s="75"/>
      <c r="WMX10" s="74"/>
      <c r="WMY10" s="74"/>
      <c r="WMZ10" s="75"/>
      <c r="WNE10" s="74"/>
      <c r="WNF10" s="74"/>
      <c r="WNG10" s="75"/>
      <c r="WNL10" s="74"/>
      <c r="WNM10" s="74"/>
      <c r="WNN10" s="75"/>
      <c r="WNS10" s="74"/>
      <c r="WNT10" s="74"/>
      <c r="WNU10" s="75"/>
      <c r="WNZ10" s="74"/>
      <c r="WOA10" s="74"/>
      <c r="WOB10" s="75"/>
      <c r="WOG10" s="74"/>
      <c r="WOH10" s="74"/>
      <c r="WOI10" s="75"/>
      <c r="WON10" s="74"/>
      <c r="WOO10" s="74"/>
      <c r="WOP10" s="75"/>
      <c r="WOU10" s="74"/>
      <c r="WOV10" s="74"/>
      <c r="WOW10" s="75"/>
      <c r="WPB10" s="74"/>
      <c r="WPC10" s="74"/>
      <c r="WPD10" s="75"/>
      <c r="WPI10" s="74"/>
      <c r="WPJ10" s="74"/>
      <c r="WPK10" s="75"/>
      <c r="WPP10" s="74"/>
      <c r="WPQ10" s="74"/>
      <c r="WPR10" s="75"/>
      <c r="WPW10" s="74"/>
      <c r="WPX10" s="74"/>
      <c r="WPY10" s="75"/>
      <c r="WQD10" s="74"/>
      <c r="WQE10" s="74"/>
      <c r="WQF10" s="75"/>
      <c r="WQK10" s="74"/>
      <c r="WQL10" s="74"/>
      <c r="WQM10" s="75"/>
      <c r="WQR10" s="74"/>
      <c r="WQS10" s="74"/>
      <c r="WQT10" s="75"/>
      <c r="WQY10" s="74"/>
      <c r="WQZ10" s="74"/>
      <c r="WRA10" s="75"/>
      <c r="WRF10" s="74"/>
      <c r="WRG10" s="74"/>
      <c r="WRH10" s="75"/>
      <c r="WRM10" s="74"/>
      <c r="WRN10" s="74"/>
      <c r="WRO10" s="75"/>
      <c r="WRT10" s="74"/>
      <c r="WRU10" s="74"/>
      <c r="WRV10" s="75"/>
      <c r="WSA10" s="74"/>
      <c r="WSB10" s="74"/>
      <c r="WSC10" s="75"/>
      <c r="WSH10" s="74"/>
      <c r="WSI10" s="74"/>
      <c r="WSJ10" s="75"/>
      <c r="WSO10" s="74"/>
      <c r="WSP10" s="74"/>
      <c r="WSQ10" s="75"/>
      <c r="WSV10" s="74"/>
      <c r="WSW10" s="74"/>
      <c r="WSX10" s="75"/>
      <c r="WTC10" s="74"/>
      <c r="WTD10" s="74"/>
      <c r="WTE10" s="75"/>
      <c r="WTJ10" s="74"/>
      <c r="WTK10" s="74"/>
      <c r="WTL10" s="75"/>
      <c r="WTQ10" s="74"/>
      <c r="WTR10" s="74"/>
      <c r="WTS10" s="75"/>
      <c r="WTX10" s="74"/>
      <c r="WTY10" s="74"/>
      <c r="WTZ10" s="75"/>
      <c r="WUE10" s="74"/>
      <c r="WUF10" s="74"/>
      <c r="WUG10" s="75"/>
      <c r="WUL10" s="74"/>
      <c r="WUM10" s="74"/>
      <c r="WUN10" s="75"/>
      <c r="WUS10" s="74"/>
      <c r="WUT10" s="74"/>
      <c r="WUU10" s="75"/>
      <c r="WUZ10" s="74"/>
      <c r="WVA10" s="74"/>
      <c r="WVB10" s="75"/>
      <c r="WVG10" s="74"/>
      <c r="WVH10" s="74"/>
      <c r="WVI10" s="75"/>
      <c r="WVN10" s="74"/>
      <c r="WVO10" s="74"/>
      <c r="WVP10" s="75"/>
      <c r="WVU10" s="74"/>
      <c r="WVV10" s="74"/>
      <c r="WVW10" s="75"/>
      <c r="WWB10" s="74"/>
      <c r="WWC10" s="74"/>
      <c r="WWD10" s="75"/>
      <c r="WWI10" s="74"/>
      <c r="WWJ10" s="74"/>
      <c r="WWK10" s="75"/>
      <c r="WWP10" s="74"/>
      <c r="WWQ10" s="74"/>
      <c r="WWR10" s="75"/>
      <c r="WWW10" s="74"/>
      <c r="WWX10" s="74"/>
      <c r="WWY10" s="75"/>
      <c r="WXD10" s="74"/>
      <c r="WXE10" s="74"/>
      <c r="WXF10" s="75"/>
      <c r="WXK10" s="74"/>
      <c r="WXL10" s="74"/>
      <c r="WXM10" s="75"/>
      <c r="WXR10" s="74"/>
      <c r="WXS10" s="74"/>
      <c r="WXT10" s="75"/>
      <c r="WXY10" s="74"/>
      <c r="WXZ10" s="74"/>
      <c r="WYA10" s="75"/>
      <c r="WYF10" s="74"/>
      <c r="WYG10" s="74"/>
      <c r="WYH10" s="75"/>
      <c r="WYM10" s="74"/>
      <c r="WYN10" s="74"/>
      <c r="WYO10" s="75"/>
      <c r="WYT10" s="74"/>
      <c r="WYU10" s="74"/>
      <c r="WYV10" s="75"/>
      <c r="WZA10" s="74"/>
      <c r="WZB10" s="74"/>
      <c r="WZC10" s="75"/>
      <c r="WZH10" s="74"/>
      <c r="WZI10" s="74"/>
      <c r="WZJ10" s="75"/>
      <c r="WZO10" s="74"/>
      <c r="WZP10" s="74"/>
      <c r="WZQ10" s="75"/>
      <c r="WZV10" s="74"/>
      <c r="WZW10" s="74"/>
      <c r="WZX10" s="75"/>
      <c r="XAC10" s="74"/>
      <c r="XAD10" s="74"/>
      <c r="XAE10" s="75"/>
      <c r="XAJ10" s="74"/>
      <c r="XAK10" s="74"/>
      <c r="XAL10" s="75"/>
      <c r="XAQ10" s="74"/>
      <c r="XAR10" s="74"/>
      <c r="XAS10" s="75"/>
      <c r="XAX10" s="74"/>
      <c r="XAY10" s="74"/>
      <c r="XAZ10" s="75"/>
      <c r="XBE10" s="74"/>
      <c r="XBF10" s="74"/>
      <c r="XBG10" s="75"/>
      <c r="XBL10" s="74"/>
      <c r="XBM10" s="74"/>
      <c r="XBN10" s="75"/>
      <c r="XBS10" s="74"/>
      <c r="XBT10" s="74"/>
      <c r="XBU10" s="75"/>
      <c r="XBZ10" s="74"/>
      <c r="XCA10" s="74"/>
      <c r="XCB10" s="75"/>
      <c r="XCG10" s="74"/>
      <c r="XCH10" s="74"/>
      <c r="XCI10" s="75"/>
      <c r="XCN10" s="74"/>
      <c r="XCO10" s="74"/>
      <c r="XCP10" s="75"/>
      <c r="XCU10" s="74"/>
      <c r="XCV10" s="74"/>
      <c r="XCW10" s="75"/>
      <c r="XDB10" s="74"/>
      <c r="XDC10" s="74"/>
      <c r="XDD10" s="75"/>
      <c r="XDI10" s="74"/>
      <c r="XDJ10" s="74"/>
      <c r="XDK10" s="75"/>
      <c r="XDP10" s="74"/>
      <c r="XDQ10" s="74"/>
      <c r="XDR10" s="75"/>
      <c r="XDW10" s="74"/>
      <c r="XDX10" s="74"/>
      <c r="XDY10" s="75"/>
      <c r="XED10" s="74"/>
      <c r="XEE10" s="74"/>
      <c r="XEF10" s="75"/>
      <c r="XEK10" s="74"/>
      <c r="XEL10" s="74"/>
      <c r="XEM10" s="75"/>
      <c r="XER10" s="74"/>
      <c r="XES10" s="74"/>
      <c r="XET10" s="75"/>
      <c r="XEY10" s="74"/>
      <c r="XEZ10" s="74"/>
      <c r="XFA10" s="75"/>
    </row>
    <row r="11" spans="1:1023 1028:2045 2050:4096 4101:5118 5123:6140 6145:8191 8196:9213 9218:11264 11269:12286 12291:13308 13313:15359 15364:16381" s="78" customFormat="1" ht="48.75" customHeight="1" x14ac:dyDescent="0.25">
      <c r="A11" s="76">
        <v>1</v>
      </c>
      <c r="B11" s="114" t="s">
        <v>432</v>
      </c>
      <c r="C11" s="91" t="s">
        <v>433</v>
      </c>
      <c r="D11" s="91" t="s">
        <v>434</v>
      </c>
      <c r="E11" s="77">
        <v>3000</v>
      </c>
      <c r="F11" s="77">
        <v>3000</v>
      </c>
      <c r="G11" s="77">
        <v>375</v>
      </c>
      <c r="H11" s="77">
        <v>250</v>
      </c>
      <c r="I11" s="77">
        <f t="shared" ref="I11:I12" si="0">+E11+F11+G11+H11</f>
        <v>6625</v>
      </c>
      <c r="J11" s="159"/>
      <c r="K11" s="160"/>
    </row>
    <row r="12" spans="1:1023 1028:2045 2050:4096 4101:5118 5123:6140 6145:8191 8196:9213 9218:11264 11269:12286 12291:13308 13313:15359 15364:16381" s="78" customFormat="1" ht="48.75" customHeight="1" x14ac:dyDescent="0.25">
      <c r="A12" s="76">
        <f>A11+1</f>
        <v>2</v>
      </c>
      <c r="B12" s="114" t="s">
        <v>432</v>
      </c>
      <c r="C12" s="161" t="s">
        <v>435</v>
      </c>
      <c r="D12" s="115" t="s">
        <v>436</v>
      </c>
      <c r="E12" s="77">
        <v>8000</v>
      </c>
      <c r="F12" s="77">
        <v>3500</v>
      </c>
      <c r="G12" s="77">
        <v>375</v>
      </c>
      <c r="H12" s="77">
        <v>250</v>
      </c>
      <c r="I12" s="77">
        <f t="shared" si="0"/>
        <v>12125</v>
      </c>
      <c r="J12" s="159"/>
      <c r="K12" s="210">
        <v>1890</v>
      </c>
    </row>
    <row r="13" spans="1:1023 1028:2045 2050:4096 4101:5118 5123:6140 6145:8191 8196:9213 9218:11264 11269:12286 12291:13308 13313:15359 15364:16381" s="78" customFormat="1" ht="48.75" customHeight="1" x14ac:dyDescent="0.25">
      <c r="A13" s="76">
        <f t="shared" ref="A13:A41" si="1">A12+1</f>
        <v>3</v>
      </c>
      <c r="B13" s="114" t="s">
        <v>432</v>
      </c>
      <c r="C13" s="115" t="s">
        <v>437</v>
      </c>
      <c r="D13" s="115" t="s">
        <v>438</v>
      </c>
      <c r="E13" s="77">
        <v>7750</v>
      </c>
      <c r="F13" s="77">
        <v>3250</v>
      </c>
      <c r="G13" s="79">
        <v>0</v>
      </c>
      <c r="H13" s="77">
        <v>250</v>
      </c>
      <c r="I13" s="77">
        <f>+E13+F13+G13+H13</f>
        <v>11250</v>
      </c>
      <c r="J13" s="159"/>
      <c r="K13" s="160"/>
    </row>
    <row r="14" spans="1:1023 1028:2045 2050:4096 4101:5118 5123:6140 6145:8191 8196:9213 9218:11264 11269:12286 12291:13308 13313:15359 15364:16381" s="78" customFormat="1" ht="48.75" customHeight="1" x14ac:dyDescent="0.25">
      <c r="A14" s="76">
        <f t="shared" si="1"/>
        <v>4</v>
      </c>
      <c r="B14" s="114" t="s">
        <v>432</v>
      </c>
      <c r="C14" s="116" t="s">
        <v>439</v>
      </c>
      <c r="D14" s="115" t="s">
        <v>440</v>
      </c>
      <c r="E14" s="118">
        <v>4550</v>
      </c>
      <c r="F14" s="118">
        <v>3000</v>
      </c>
      <c r="G14" s="77">
        <v>0</v>
      </c>
      <c r="H14" s="118">
        <v>250</v>
      </c>
      <c r="I14" s="118">
        <f>SUM(E14:H14)</f>
        <v>7800</v>
      </c>
      <c r="J14" s="159"/>
      <c r="K14" s="160"/>
    </row>
    <row r="15" spans="1:1023 1028:2045 2050:4096 4101:5118 5123:6140 6145:8191 8196:9213 9218:11264 11269:12286 12291:13308 13313:15359 15364:16381" s="78" customFormat="1" ht="48.75" customHeight="1" x14ac:dyDescent="0.25">
      <c r="A15" s="76">
        <f t="shared" si="1"/>
        <v>5</v>
      </c>
      <c r="B15" s="114" t="s">
        <v>432</v>
      </c>
      <c r="C15" s="115" t="s">
        <v>441</v>
      </c>
      <c r="D15" s="115" t="s">
        <v>442</v>
      </c>
      <c r="E15" s="77">
        <v>4550</v>
      </c>
      <c r="F15" s="77">
        <v>3000</v>
      </c>
      <c r="G15" s="79"/>
      <c r="H15" s="77">
        <v>250</v>
      </c>
      <c r="I15" s="77">
        <v>7800</v>
      </c>
      <c r="J15" s="159"/>
      <c r="K15" s="160"/>
    </row>
    <row r="16" spans="1:1023 1028:2045 2050:4096 4101:5118 5123:6140 6145:8191 8196:9213 9218:11264 11269:12286 12291:13308 13313:15359 15364:16381" s="78" customFormat="1" ht="48.75" customHeight="1" x14ac:dyDescent="0.25">
      <c r="A16" s="76">
        <f t="shared" si="1"/>
        <v>6</v>
      </c>
      <c r="B16" s="114" t="s">
        <v>432</v>
      </c>
      <c r="C16" s="115" t="s">
        <v>443</v>
      </c>
      <c r="D16" s="115" t="s">
        <v>444</v>
      </c>
      <c r="E16" s="77">
        <v>13000</v>
      </c>
      <c r="F16" s="77">
        <v>2000</v>
      </c>
      <c r="G16" s="77">
        <v>375</v>
      </c>
      <c r="H16" s="77">
        <v>250</v>
      </c>
      <c r="I16" s="77">
        <f t="shared" ref="I16:I21" si="2">+E16+F16+G16+H16</f>
        <v>15625</v>
      </c>
      <c r="J16" s="159"/>
      <c r="K16" s="160"/>
    </row>
    <row r="17" spans="1:11" s="78" customFormat="1" ht="48.75" customHeight="1" x14ac:dyDescent="0.25">
      <c r="A17" s="76">
        <f t="shared" si="1"/>
        <v>7</v>
      </c>
      <c r="B17" s="114" t="s">
        <v>432</v>
      </c>
      <c r="C17" s="115" t="s">
        <v>445</v>
      </c>
      <c r="D17" s="115" t="s">
        <v>446</v>
      </c>
      <c r="E17" s="118">
        <v>4750</v>
      </c>
      <c r="F17" s="118">
        <v>3000</v>
      </c>
      <c r="G17" s="80">
        <v>0</v>
      </c>
      <c r="H17" s="118">
        <v>250</v>
      </c>
      <c r="I17" s="118">
        <f t="shared" si="2"/>
        <v>8000</v>
      </c>
      <c r="J17" s="159"/>
      <c r="K17" s="160"/>
    </row>
    <row r="18" spans="1:11" s="78" customFormat="1" ht="48.75" customHeight="1" x14ac:dyDescent="0.25">
      <c r="A18" s="76">
        <f t="shared" si="1"/>
        <v>8</v>
      </c>
      <c r="B18" s="114" t="s">
        <v>432</v>
      </c>
      <c r="C18" s="115" t="s">
        <v>447</v>
      </c>
      <c r="D18" s="115" t="s">
        <v>448</v>
      </c>
      <c r="E18" s="77">
        <v>4750</v>
      </c>
      <c r="F18" s="77">
        <v>3000</v>
      </c>
      <c r="G18" s="77">
        <v>0</v>
      </c>
      <c r="H18" s="77">
        <v>250</v>
      </c>
      <c r="I18" s="77">
        <f t="shared" si="2"/>
        <v>8000</v>
      </c>
      <c r="J18" s="159"/>
      <c r="K18" s="160"/>
    </row>
    <row r="19" spans="1:11" s="78" customFormat="1" ht="48.75" customHeight="1" x14ac:dyDescent="0.25">
      <c r="A19" s="76">
        <f t="shared" si="1"/>
        <v>9</v>
      </c>
      <c r="B19" s="114" t="s">
        <v>432</v>
      </c>
      <c r="C19" s="162" t="s">
        <v>449</v>
      </c>
      <c r="D19" s="162" t="s">
        <v>450</v>
      </c>
      <c r="E19" s="77">
        <v>5750</v>
      </c>
      <c r="F19" s="77">
        <v>2000</v>
      </c>
      <c r="G19" s="77">
        <v>0</v>
      </c>
      <c r="H19" s="77">
        <v>250</v>
      </c>
      <c r="I19" s="77">
        <f t="shared" si="2"/>
        <v>8000</v>
      </c>
      <c r="J19" s="159"/>
      <c r="K19" s="160"/>
    </row>
    <row r="20" spans="1:11" s="78" customFormat="1" ht="48.75" customHeight="1" x14ac:dyDescent="0.25">
      <c r="A20" s="76">
        <f t="shared" si="1"/>
        <v>10</v>
      </c>
      <c r="B20" s="114" t="s">
        <v>432</v>
      </c>
      <c r="C20" s="115" t="s">
        <v>451</v>
      </c>
      <c r="D20" s="115" t="s">
        <v>452</v>
      </c>
      <c r="E20" s="77">
        <v>5750</v>
      </c>
      <c r="F20" s="77">
        <v>2000</v>
      </c>
      <c r="G20" s="77">
        <v>0</v>
      </c>
      <c r="H20" s="77">
        <v>250</v>
      </c>
      <c r="I20" s="77">
        <f t="shared" si="2"/>
        <v>8000</v>
      </c>
      <c r="J20" s="159"/>
      <c r="K20" s="160"/>
    </row>
    <row r="21" spans="1:11" s="78" customFormat="1" ht="48.75" customHeight="1" x14ac:dyDescent="0.25">
      <c r="A21" s="76">
        <f t="shared" si="1"/>
        <v>11</v>
      </c>
      <c r="B21" s="114" t="s">
        <v>432</v>
      </c>
      <c r="C21" s="115" t="s">
        <v>453</v>
      </c>
      <c r="D21" s="115" t="s">
        <v>454</v>
      </c>
      <c r="E21" s="77">
        <v>3000</v>
      </c>
      <c r="F21" s="77">
        <v>3000</v>
      </c>
      <c r="G21" s="77">
        <v>0</v>
      </c>
      <c r="H21" s="77">
        <v>250</v>
      </c>
      <c r="I21" s="77">
        <f t="shared" si="2"/>
        <v>6250</v>
      </c>
      <c r="J21" s="159"/>
      <c r="K21" s="160"/>
    </row>
    <row r="22" spans="1:11" s="78" customFormat="1" ht="48.75" customHeight="1" x14ac:dyDescent="0.25">
      <c r="A22" s="76">
        <f t="shared" si="1"/>
        <v>12</v>
      </c>
      <c r="B22" s="114" t="s">
        <v>432</v>
      </c>
      <c r="C22" s="115" t="s">
        <v>455</v>
      </c>
      <c r="D22" s="115" t="s">
        <v>456</v>
      </c>
      <c r="E22" s="77">
        <v>3750</v>
      </c>
      <c r="F22" s="77">
        <v>2000</v>
      </c>
      <c r="G22" s="79">
        <v>0</v>
      </c>
      <c r="H22" s="77">
        <v>250</v>
      </c>
      <c r="I22" s="77">
        <f>+E22+F22+G22+H22</f>
        <v>6000</v>
      </c>
      <c r="J22" s="159"/>
      <c r="K22" s="160"/>
    </row>
    <row r="23" spans="1:11" s="78" customFormat="1" ht="48.75" customHeight="1" x14ac:dyDescent="0.25">
      <c r="A23" s="76">
        <f t="shared" si="1"/>
        <v>13</v>
      </c>
      <c r="B23" s="114" t="s">
        <v>386</v>
      </c>
      <c r="C23" s="115" t="s">
        <v>457</v>
      </c>
      <c r="D23" s="115" t="s">
        <v>458</v>
      </c>
      <c r="E23" s="77">
        <v>5750</v>
      </c>
      <c r="F23" s="77">
        <v>3250</v>
      </c>
      <c r="G23" s="79">
        <v>375</v>
      </c>
      <c r="H23" s="77">
        <v>250</v>
      </c>
      <c r="I23" s="77">
        <f>+E23+F23+G23+H23+1241.93</f>
        <v>10866.93</v>
      </c>
      <c r="J23" s="159"/>
      <c r="K23" s="160"/>
    </row>
    <row r="24" spans="1:11" s="78" customFormat="1" ht="48.75" customHeight="1" x14ac:dyDescent="0.25">
      <c r="A24" s="76">
        <f t="shared" si="1"/>
        <v>14</v>
      </c>
      <c r="B24" s="114" t="s">
        <v>432</v>
      </c>
      <c r="C24" s="115" t="s">
        <v>459</v>
      </c>
      <c r="D24" s="115" t="s">
        <v>460</v>
      </c>
      <c r="E24" s="77">
        <v>5750</v>
      </c>
      <c r="F24" s="77">
        <v>3250</v>
      </c>
      <c r="G24" s="77">
        <v>0</v>
      </c>
      <c r="H24" s="77">
        <v>250</v>
      </c>
      <c r="I24" s="77">
        <f t="shared" ref="I24" si="3">+E24+F24+G24+H24</f>
        <v>9250</v>
      </c>
      <c r="J24" s="159"/>
      <c r="K24" s="160"/>
    </row>
    <row r="25" spans="1:11" s="78" customFormat="1" ht="48" customHeight="1" x14ac:dyDescent="0.25">
      <c r="A25" s="76">
        <f t="shared" si="1"/>
        <v>15</v>
      </c>
      <c r="B25" s="114" t="s">
        <v>432</v>
      </c>
      <c r="C25" s="119" t="s">
        <v>461</v>
      </c>
      <c r="D25" s="119" t="s">
        <v>462</v>
      </c>
      <c r="E25" s="118">
        <v>4550</v>
      </c>
      <c r="F25" s="118">
        <v>3000</v>
      </c>
      <c r="G25" s="80">
        <v>0</v>
      </c>
      <c r="H25" s="118">
        <v>250</v>
      </c>
      <c r="I25" s="118">
        <f>SUM(E25:H25)</f>
        <v>7800</v>
      </c>
      <c r="J25" s="159"/>
      <c r="K25" s="160"/>
    </row>
    <row r="26" spans="1:11" s="78" customFormat="1" ht="48" customHeight="1" x14ac:dyDescent="0.25">
      <c r="A26" s="76">
        <f t="shared" si="1"/>
        <v>16</v>
      </c>
      <c r="B26" s="114" t="s">
        <v>432</v>
      </c>
      <c r="C26" s="115" t="s">
        <v>463</v>
      </c>
      <c r="D26" s="115" t="s">
        <v>464</v>
      </c>
      <c r="E26" s="77">
        <v>3000</v>
      </c>
      <c r="F26" s="77">
        <v>3000</v>
      </c>
      <c r="G26" s="79">
        <v>0</v>
      </c>
      <c r="H26" s="77">
        <v>250</v>
      </c>
      <c r="I26" s="77">
        <f>+E26+F26+G26+H26</f>
        <v>6250</v>
      </c>
      <c r="J26" s="159"/>
      <c r="K26" s="160"/>
    </row>
    <row r="27" spans="1:11" s="78" customFormat="1" ht="48" customHeight="1" x14ac:dyDescent="0.25">
      <c r="A27" s="76">
        <f t="shared" si="1"/>
        <v>17</v>
      </c>
      <c r="B27" s="114" t="s">
        <v>432</v>
      </c>
      <c r="C27" s="115" t="s">
        <v>465</v>
      </c>
      <c r="D27" s="115" t="s">
        <v>466</v>
      </c>
      <c r="E27" s="77">
        <v>9750</v>
      </c>
      <c r="F27" s="77">
        <v>2000</v>
      </c>
      <c r="G27" s="77">
        <v>0</v>
      </c>
      <c r="H27" s="77">
        <v>250</v>
      </c>
      <c r="I27" s="77">
        <f t="shared" ref="I27:I28" si="4">+E27+F27+G27+H27</f>
        <v>12000</v>
      </c>
      <c r="J27" s="159"/>
      <c r="K27" s="160"/>
    </row>
    <row r="28" spans="1:11" s="78" customFormat="1" ht="48" customHeight="1" x14ac:dyDescent="0.25">
      <c r="A28" s="76">
        <f t="shared" si="1"/>
        <v>18</v>
      </c>
      <c r="B28" s="114" t="s">
        <v>432</v>
      </c>
      <c r="C28" s="115" t="s">
        <v>467</v>
      </c>
      <c r="D28" s="115" t="s">
        <v>468</v>
      </c>
      <c r="E28" s="77">
        <v>2500</v>
      </c>
      <c r="F28" s="77">
        <v>3000</v>
      </c>
      <c r="G28" s="77">
        <v>375</v>
      </c>
      <c r="H28" s="77">
        <v>250</v>
      </c>
      <c r="I28" s="77">
        <f t="shared" si="4"/>
        <v>6125</v>
      </c>
      <c r="J28" s="159"/>
      <c r="K28" s="160"/>
    </row>
    <row r="29" spans="1:11" s="78" customFormat="1" ht="48" customHeight="1" x14ac:dyDescent="0.25">
      <c r="A29" s="76">
        <f t="shared" si="1"/>
        <v>19</v>
      </c>
      <c r="B29" s="114" t="s">
        <v>432</v>
      </c>
      <c r="C29" s="115" t="s">
        <v>469</v>
      </c>
      <c r="D29" s="115" t="s">
        <v>470</v>
      </c>
      <c r="E29" s="77">
        <v>13000</v>
      </c>
      <c r="F29" s="77">
        <v>2000</v>
      </c>
      <c r="G29" s="77">
        <v>0</v>
      </c>
      <c r="H29" s="77">
        <v>250</v>
      </c>
      <c r="I29" s="77">
        <f>+E29+F29+G29+H29</f>
        <v>15250</v>
      </c>
      <c r="J29" s="159"/>
      <c r="K29" s="160"/>
    </row>
    <row r="30" spans="1:11" s="78" customFormat="1" ht="48" customHeight="1" x14ac:dyDescent="0.25">
      <c r="A30" s="76">
        <f t="shared" si="1"/>
        <v>20</v>
      </c>
      <c r="B30" s="114" t="s">
        <v>432</v>
      </c>
      <c r="C30" s="115" t="s">
        <v>471</v>
      </c>
      <c r="D30" s="115" t="s">
        <v>472</v>
      </c>
      <c r="E30" s="77">
        <v>13000</v>
      </c>
      <c r="F30" s="77">
        <v>2000</v>
      </c>
      <c r="G30" s="77">
        <v>375</v>
      </c>
      <c r="H30" s="77">
        <v>250</v>
      </c>
      <c r="I30" s="77">
        <f>+E30+F30+G30+H30</f>
        <v>15625</v>
      </c>
      <c r="J30" s="159"/>
      <c r="K30" s="160"/>
    </row>
    <row r="31" spans="1:11" s="78" customFormat="1" ht="48" customHeight="1" x14ac:dyDescent="0.25">
      <c r="A31" s="76">
        <f t="shared" si="1"/>
        <v>21</v>
      </c>
      <c r="B31" s="114" t="s">
        <v>432</v>
      </c>
      <c r="C31" s="115" t="s">
        <v>473</v>
      </c>
      <c r="D31" s="115" t="s">
        <v>474</v>
      </c>
      <c r="E31" s="77">
        <v>2250</v>
      </c>
      <c r="F31" s="77">
        <v>2000</v>
      </c>
      <c r="G31" s="77">
        <v>0</v>
      </c>
      <c r="H31" s="77">
        <v>250</v>
      </c>
      <c r="I31" s="77">
        <f t="shared" ref="I31:I32" si="5">+E31+F31+G31+H31</f>
        <v>4500</v>
      </c>
      <c r="J31" s="159"/>
      <c r="K31" s="160"/>
    </row>
    <row r="32" spans="1:11" s="78" customFormat="1" ht="48" customHeight="1" x14ac:dyDescent="0.25">
      <c r="A32" s="76">
        <f t="shared" si="1"/>
        <v>22</v>
      </c>
      <c r="B32" s="114" t="s">
        <v>432</v>
      </c>
      <c r="C32" s="115" t="s">
        <v>475</v>
      </c>
      <c r="D32" s="115" t="s">
        <v>474</v>
      </c>
      <c r="E32" s="77">
        <v>2250</v>
      </c>
      <c r="F32" s="77">
        <v>2000</v>
      </c>
      <c r="G32" s="77">
        <v>0</v>
      </c>
      <c r="H32" s="77">
        <v>250</v>
      </c>
      <c r="I32" s="77">
        <f t="shared" si="5"/>
        <v>4500</v>
      </c>
      <c r="J32" s="159"/>
      <c r="K32" s="160"/>
    </row>
    <row r="33" spans="1:11" s="78" customFormat="1" ht="48" customHeight="1" x14ac:dyDescent="0.25">
      <c r="A33" s="76">
        <f t="shared" si="1"/>
        <v>23</v>
      </c>
      <c r="B33" s="114" t="s">
        <v>432</v>
      </c>
      <c r="C33" s="115" t="s">
        <v>476</v>
      </c>
      <c r="D33" s="115" t="s">
        <v>474</v>
      </c>
      <c r="E33" s="120">
        <v>2250</v>
      </c>
      <c r="F33" s="120">
        <v>2000</v>
      </c>
      <c r="G33" s="79">
        <v>0</v>
      </c>
      <c r="H33" s="120">
        <v>250</v>
      </c>
      <c r="I33" s="79">
        <f>+E33+F33+G33+H33</f>
        <v>4500</v>
      </c>
      <c r="J33" s="159"/>
      <c r="K33" s="160"/>
    </row>
    <row r="34" spans="1:11" s="78" customFormat="1" ht="48" customHeight="1" x14ac:dyDescent="0.25">
      <c r="A34" s="76">
        <f t="shared" si="1"/>
        <v>24</v>
      </c>
      <c r="B34" s="114" t="s">
        <v>432</v>
      </c>
      <c r="C34" s="115" t="s">
        <v>477</v>
      </c>
      <c r="D34" s="115" t="s">
        <v>478</v>
      </c>
      <c r="E34" s="77">
        <v>3875</v>
      </c>
      <c r="F34" s="77">
        <v>2000</v>
      </c>
      <c r="G34" s="77">
        <v>0</v>
      </c>
      <c r="H34" s="77">
        <v>250</v>
      </c>
      <c r="I34" s="77">
        <f t="shared" ref="I34" si="6">+E34+F34+G34+H34</f>
        <v>6125</v>
      </c>
      <c r="J34" s="159"/>
      <c r="K34" s="160"/>
    </row>
    <row r="35" spans="1:11" s="78" customFormat="1" ht="48" customHeight="1" x14ac:dyDescent="0.25">
      <c r="A35" s="76">
        <f t="shared" si="1"/>
        <v>25</v>
      </c>
      <c r="B35" s="114" t="s">
        <v>432</v>
      </c>
      <c r="C35" s="119" t="s">
        <v>479</v>
      </c>
      <c r="D35" s="115" t="s">
        <v>480</v>
      </c>
      <c r="E35" s="120">
        <v>6750</v>
      </c>
      <c r="F35" s="120">
        <v>3000</v>
      </c>
      <c r="G35" s="79">
        <v>375</v>
      </c>
      <c r="H35" s="120">
        <v>250</v>
      </c>
      <c r="I35" s="79">
        <f>SUM(E35:H35)</f>
        <v>10375</v>
      </c>
      <c r="J35" s="159"/>
      <c r="K35" s="160"/>
    </row>
    <row r="36" spans="1:11" s="78" customFormat="1" ht="48" customHeight="1" x14ac:dyDescent="0.25">
      <c r="A36" s="76">
        <f t="shared" si="1"/>
        <v>26</v>
      </c>
      <c r="B36" s="114" t="s">
        <v>432</v>
      </c>
      <c r="C36" s="115" t="s">
        <v>481</v>
      </c>
      <c r="D36" s="115" t="s">
        <v>482</v>
      </c>
      <c r="E36" s="77">
        <v>3875</v>
      </c>
      <c r="F36" s="77">
        <v>2000</v>
      </c>
      <c r="G36" s="77">
        <v>375</v>
      </c>
      <c r="H36" s="77">
        <v>250</v>
      </c>
      <c r="I36" s="77">
        <f>+E36+F36+G36+H36+1258.07</f>
        <v>7758.07</v>
      </c>
      <c r="J36" s="159"/>
      <c r="K36" s="160"/>
    </row>
    <row r="37" spans="1:11" s="78" customFormat="1" ht="48" customHeight="1" x14ac:dyDescent="0.25">
      <c r="A37" s="76">
        <f t="shared" si="1"/>
        <v>27</v>
      </c>
      <c r="B37" s="114" t="s">
        <v>432</v>
      </c>
      <c r="C37" s="115" t="s">
        <v>483</v>
      </c>
      <c r="D37" s="115" t="s">
        <v>484</v>
      </c>
      <c r="E37" s="77">
        <v>2500</v>
      </c>
      <c r="F37" s="77">
        <v>3000</v>
      </c>
      <c r="G37" s="77">
        <v>0</v>
      </c>
      <c r="H37" s="77">
        <v>250</v>
      </c>
      <c r="I37" s="77">
        <f t="shared" ref="I37:I39" si="7">+E37+F37+G37+H37</f>
        <v>5750</v>
      </c>
      <c r="J37" s="159"/>
      <c r="K37" s="160"/>
    </row>
    <row r="38" spans="1:11" s="78" customFormat="1" ht="48" customHeight="1" x14ac:dyDescent="0.25">
      <c r="A38" s="76">
        <f t="shared" si="1"/>
        <v>28</v>
      </c>
      <c r="B38" s="114" t="s">
        <v>432</v>
      </c>
      <c r="C38" s="115" t="s">
        <v>485</v>
      </c>
      <c r="D38" s="115" t="s">
        <v>486</v>
      </c>
      <c r="E38" s="77">
        <v>13000</v>
      </c>
      <c r="F38" s="77">
        <v>2000</v>
      </c>
      <c r="G38" s="77">
        <v>375</v>
      </c>
      <c r="H38" s="77">
        <v>250</v>
      </c>
      <c r="I38" s="77">
        <f t="shared" si="7"/>
        <v>15625</v>
      </c>
      <c r="J38" s="159"/>
      <c r="K38" s="160"/>
    </row>
    <row r="39" spans="1:11" s="78" customFormat="1" ht="48" customHeight="1" x14ac:dyDescent="0.25">
      <c r="A39" s="76">
        <f t="shared" si="1"/>
        <v>29</v>
      </c>
      <c r="B39" s="114" t="s">
        <v>432</v>
      </c>
      <c r="C39" s="115" t="s">
        <v>487</v>
      </c>
      <c r="D39" s="115" t="s">
        <v>488</v>
      </c>
      <c r="E39" s="77">
        <v>2500</v>
      </c>
      <c r="F39" s="77">
        <v>3000</v>
      </c>
      <c r="G39" s="77">
        <v>0</v>
      </c>
      <c r="H39" s="77">
        <v>250</v>
      </c>
      <c r="I39" s="77">
        <f t="shared" si="7"/>
        <v>5750</v>
      </c>
      <c r="J39" s="159"/>
      <c r="K39" s="160"/>
    </row>
    <row r="40" spans="1:11" s="78" customFormat="1" ht="48" customHeight="1" x14ac:dyDescent="0.25">
      <c r="A40" s="76">
        <f t="shared" si="1"/>
        <v>30</v>
      </c>
      <c r="B40" s="114" t="s">
        <v>432</v>
      </c>
      <c r="C40" s="115" t="s">
        <v>489</v>
      </c>
      <c r="D40" s="115" t="s">
        <v>490</v>
      </c>
      <c r="E40" s="77">
        <v>2500</v>
      </c>
      <c r="F40" s="77">
        <v>3000</v>
      </c>
      <c r="G40" s="79">
        <v>375</v>
      </c>
      <c r="H40" s="77">
        <v>250</v>
      </c>
      <c r="I40" s="77">
        <f>E40+F40+G40+H40</f>
        <v>6125</v>
      </c>
      <c r="J40" s="159"/>
      <c r="K40" s="160"/>
    </row>
    <row r="41" spans="1:11" s="78" customFormat="1" ht="48" customHeight="1" x14ac:dyDescent="0.25">
      <c r="A41" s="76">
        <f t="shared" si="1"/>
        <v>31</v>
      </c>
      <c r="B41" s="114" t="s">
        <v>432</v>
      </c>
      <c r="C41" s="115" t="s">
        <v>491</v>
      </c>
      <c r="D41" s="115" t="s">
        <v>492</v>
      </c>
      <c r="E41" s="77">
        <v>2500</v>
      </c>
      <c r="F41" s="77">
        <v>3000</v>
      </c>
      <c r="G41" s="77">
        <v>0</v>
      </c>
      <c r="H41" s="77">
        <v>250</v>
      </c>
      <c r="I41" s="77">
        <f t="shared" ref="I41" si="8">+E41+F41+G41+H41</f>
        <v>5750</v>
      </c>
      <c r="J41" s="159"/>
      <c r="K41" s="160"/>
    </row>
  </sheetData>
  <autoFilter ref="A10:K41" xr:uid="{9599D513-710E-44DE-85D0-E24E106B3A2E}"/>
  <mergeCells count="2">
    <mergeCell ref="E1:J4"/>
    <mergeCell ref="A7:J8"/>
  </mergeCells>
  <conditionalFormatting sqref="C1:C1048576">
    <cfRule type="duplicateValues" dxfId="37" priority="1"/>
  </conditionalFormatting>
  <conditionalFormatting sqref="C14">
    <cfRule type="duplicateValues" dxfId="36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0679-7407-44B3-B3D6-1F14A1ABC293}">
  <sheetPr>
    <tabColor rgb="FFFFFF00"/>
  </sheetPr>
  <dimension ref="A1:K67"/>
  <sheetViews>
    <sheetView zoomScale="85" zoomScaleNormal="85" workbookViewId="0">
      <selection activeCell="P10" sqref="P10"/>
    </sheetView>
  </sheetViews>
  <sheetFormatPr baseColWidth="10" defaultColWidth="11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65" customWidth="1"/>
    <col min="9" max="9" width="21.7109375" customWidth="1"/>
    <col min="10" max="10" width="15.28515625" customWidth="1"/>
  </cols>
  <sheetData>
    <row r="1" spans="1:11" s="11" customFormat="1" ht="28.5" customHeight="1" x14ac:dyDescent="0.25">
      <c r="A1" s="45"/>
      <c r="B1" s="45"/>
      <c r="C1" s="45"/>
      <c r="D1" s="45"/>
      <c r="E1" s="151" t="s">
        <v>1859</v>
      </c>
      <c r="F1" s="151"/>
      <c r="G1" s="151"/>
      <c r="H1" s="151"/>
      <c r="I1" s="151"/>
      <c r="J1" s="151"/>
      <c r="K1" s="151"/>
    </row>
    <row r="2" spans="1:11" s="11" customFormat="1" ht="28.5" x14ac:dyDescent="0.25">
      <c r="A2" s="45"/>
      <c r="B2" s="45"/>
      <c r="C2" s="45"/>
      <c r="D2" s="45"/>
      <c r="E2" s="151"/>
      <c r="F2" s="151"/>
      <c r="G2" s="151"/>
      <c r="H2" s="151"/>
      <c r="I2" s="151"/>
      <c r="J2" s="151"/>
      <c r="K2" s="151"/>
    </row>
    <row r="3" spans="1:11" s="11" customFormat="1" ht="28.5" x14ac:dyDescent="0.25">
      <c r="A3" s="45"/>
      <c r="B3" s="45"/>
      <c r="C3" s="45"/>
      <c r="D3" s="45"/>
      <c r="E3" s="151"/>
      <c r="F3" s="151"/>
      <c r="G3" s="151"/>
      <c r="H3" s="151"/>
      <c r="I3" s="151"/>
      <c r="J3" s="151"/>
      <c r="K3" s="151"/>
    </row>
    <row r="4" spans="1:11" s="11" customFormat="1" ht="28.5" x14ac:dyDescent="0.25">
      <c r="A4" s="45"/>
      <c r="B4" s="45"/>
      <c r="C4" s="45"/>
      <c r="D4" s="45"/>
      <c r="E4" s="151"/>
      <c r="F4" s="151"/>
      <c r="G4" s="151"/>
      <c r="H4" s="151"/>
      <c r="I4" s="151"/>
      <c r="J4" s="151"/>
      <c r="K4" s="151"/>
    </row>
    <row r="5" spans="1:11" s="11" customFormat="1" ht="28.5" x14ac:dyDescent="0.25">
      <c r="A5" s="46"/>
      <c r="B5" s="46"/>
      <c r="C5" s="45"/>
      <c r="D5" s="45"/>
      <c r="E5" s="45"/>
      <c r="F5" s="45"/>
      <c r="G5" s="45"/>
      <c r="H5" s="47"/>
      <c r="I5" s="45"/>
      <c r="J5" s="45"/>
    </row>
    <row r="6" spans="1:11" s="11" customFormat="1" ht="28.5" x14ac:dyDescent="0.25">
      <c r="A6" s="45"/>
      <c r="B6" s="45"/>
      <c r="C6" s="45"/>
      <c r="D6" s="45"/>
      <c r="E6" s="45"/>
      <c r="F6" s="45"/>
      <c r="G6" s="45"/>
      <c r="H6" s="47"/>
      <c r="I6" s="45"/>
      <c r="J6" s="45"/>
    </row>
    <row r="7" spans="1:11" s="11" customFormat="1" ht="29.25" customHeight="1" x14ac:dyDescent="0.25">
      <c r="A7" s="204" t="s">
        <v>380</v>
      </c>
      <c r="B7" s="204"/>
      <c r="C7" s="204"/>
      <c r="D7" s="204"/>
      <c r="E7" s="204"/>
      <c r="F7" s="204"/>
      <c r="G7" s="204"/>
      <c r="H7" s="204"/>
      <c r="I7" s="204"/>
      <c r="J7" s="204"/>
    </row>
    <row r="8" spans="1:11" s="11" customFormat="1" x14ac:dyDescent="0.25">
      <c r="A8" s="204"/>
      <c r="B8" s="204"/>
      <c r="C8" s="204"/>
      <c r="D8" s="204"/>
      <c r="E8" s="204"/>
      <c r="F8" s="204"/>
      <c r="G8" s="204"/>
      <c r="H8" s="204"/>
      <c r="I8" s="204"/>
      <c r="J8" s="204"/>
    </row>
    <row r="9" spans="1:11" s="11" customFormat="1" ht="15.75" customHeight="1" thickBot="1" x14ac:dyDescent="0.3">
      <c r="A9" s="48"/>
      <c r="B9" s="48"/>
      <c r="C9" s="48"/>
      <c r="D9" s="48"/>
      <c r="E9" s="48"/>
      <c r="F9" s="48"/>
      <c r="G9" s="48"/>
      <c r="H9" s="49"/>
      <c r="I9" s="48"/>
    </row>
    <row r="10" spans="1:11" s="11" customFormat="1" ht="45" x14ac:dyDescent="0.25">
      <c r="A10" s="50" t="s">
        <v>381</v>
      </c>
      <c r="B10" s="51" t="s">
        <v>2</v>
      </c>
      <c r="C10" s="52" t="s">
        <v>382</v>
      </c>
      <c r="D10" s="52" t="s">
        <v>3</v>
      </c>
      <c r="E10" s="53" t="s">
        <v>4</v>
      </c>
      <c r="F10" s="51" t="s">
        <v>383</v>
      </c>
      <c r="G10" s="53" t="s">
        <v>384</v>
      </c>
      <c r="H10" s="54" t="s">
        <v>385</v>
      </c>
      <c r="I10" s="186" t="s">
        <v>13</v>
      </c>
      <c r="J10" s="192" t="s">
        <v>14</v>
      </c>
    </row>
    <row r="11" spans="1:11" s="11" customFormat="1" ht="38.25" customHeight="1" x14ac:dyDescent="0.25">
      <c r="A11" s="55">
        <v>1</v>
      </c>
      <c r="B11" s="121" t="s">
        <v>386</v>
      </c>
      <c r="C11" s="117" t="s">
        <v>387</v>
      </c>
      <c r="D11" s="55" t="s">
        <v>388</v>
      </c>
      <c r="E11" s="9">
        <v>20000</v>
      </c>
      <c r="F11" s="9">
        <v>375</v>
      </c>
      <c r="G11" s="9">
        <v>250</v>
      </c>
      <c r="H11" s="9">
        <f t="shared" ref="H11:H47" si="0">+E11+F11+G11</f>
        <v>20625</v>
      </c>
      <c r="I11" s="187" t="s">
        <v>18</v>
      </c>
      <c r="J11" s="57"/>
    </row>
    <row r="12" spans="1:11" s="11" customFormat="1" ht="38.25" customHeight="1" x14ac:dyDescent="0.25">
      <c r="A12" s="55">
        <v>2</v>
      </c>
      <c r="B12" s="121" t="s">
        <v>386</v>
      </c>
      <c r="C12" s="117" t="s">
        <v>389</v>
      </c>
      <c r="D12" s="55" t="s">
        <v>388</v>
      </c>
      <c r="E12" s="9">
        <v>20000</v>
      </c>
      <c r="F12" s="9">
        <v>375</v>
      </c>
      <c r="G12" s="9">
        <v>250</v>
      </c>
      <c r="H12" s="9">
        <f t="shared" si="0"/>
        <v>20625</v>
      </c>
      <c r="I12" s="187" t="s">
        <v>18</v>
      </c>
      <c r="J12" s="57"/>
    </row>
    <row r="13" spans="1:11" s="11" customFormat="1" ht="38.25" customHeight="1" x14ac:dyDescent="0.25">
      <c r="A13" s="55">
        <v>3</v>
      </c>
      <c r="B13" s="121" t="s">
        <v>386</v>
      </c>
      <c r="C13" s="117" t="s">
        <v>390</v>
      </c>
      <c r="D13" s="55" t="s">
        <v>391</v>
      </c>
      <c r="E13" s="9">
        <v>13000</v>
      </c>
      <c r="F13" s="9">
        <v>375</v>
      </c>
      <c r="G13" s="9">
        <v>250</v>
      </c>
      <c r="H13" s="9">
        <f t="shared" si="0"/>
        <v>13625</v>
      </c>
      <c r="I13" s="187" t="s">
        <v>18</v>
      </c>
      <c r="J13" s="57"/>
    </row>
    <row r="14" spans="1:11" s="11" customFormat="1" ht="38.25" customHeight="1" x14ac:dyDescent="0.25">
      <c r="A14" s="55">
        <v>4</v>
      </c>
      <c r="B14" s="121" t="s">
        <v>386</v>
      </c>
      <c r="C14" s="117" t="s">
        <v>392</v>
      </c>
      <c r="D14" s="55" t="s">
        <v>391</v>
      </c>
      <c r="E14" s="9">
        <v>13000</v>
      </c>
      <c r="F14" s="9">
        <v>375</v>
      </c>
      <c r="G14" s="9">
        <v>250</v>
      </c>
      <c r="H14" s="9">
        <f t="shared" si="0"/>
        <v>13625</v>
      </c>
      <c r="I14" s="187" t="s">
        <v>18</v>
      </c>
      <c r="J14" s="57"/>
    </row>
    <row r="15" spans="1:11" s="11" customFormat="1" ht="38.25" customHeight="1" x14ac:dyDescent="0.25">
      <c r="A15" s="55">
        <v>5</v>
      </c>
      <c r="B15" s="121" t="s">
        <v>386</v>
      </c>
      <c r="C15" s="117" t="s">
        <v>393</v>
      </c>
      <c r="D15" s="55" t="s">
        <v>391</v>
      </c>
      <c r="E15" s="9">
        <v>13000</v>
      </c>
      <c r="F15" s="9">
        <v>375</v>
      </c>
      <c r="G15" s="9">
        <v>250</v>
      </c>
      <c r="H15" s="9">
        <f t="shared" si="0"/>
        <v>13625</v>
      </c>
      <c r="I15" s="187" t="s">
        <v>18</v>
      </c>
      <c r="J15" s="57"/>
    </row>
    <row r="16" spans="1:11" s="11" customFormat="1" ht="38.25" customHeight="1" x14ac:dyDescent="0.25">
      <c r="A16" s="55">
        <v>6</v>
      </c>
      <c r="B16" s="122" t="s">
        <v>386</v>
      </c>
      <c r="C16" s="117" t="s">
        <v>394</v>
      </c>
      <c r="D16" s="117" t="s">
        <v>391</v>
      </c>
      <c r="E16" s="9">
        <v>13000</v>
      </c>
      <c r="F16" s="9">
        <v>375</v>
      </c>
      <c r="G16" s="9">
        <v>250</v>
      </c>
      <c r="H16" s="9">
        <f t="shared" si="0"/>
        <v>13625</v>
      </c>
      <c r="I16" s="187" t="s">
        <v>18</v>
      </c>
      <c r="J16" s="57"/>
    </row>
    <row r="17" spans="1:10" s="11" customFormat="1" ht="38.25" customHeight="1" x14ac:dyDescent="0.25">
      <c r="A17" s="55">
        <v>7</v>
      </c>
      <c r="B17" s="121" t="s">
        <v>386</v>
      </c>
      <c r="C17" s="117" t="s">
        <v>395</v>
      </c>
      <c r="D17" s="55" t="s">
        <v>391</v>
      </c>
      <c r="E17" s="9">
        <v>13000</v>
      </c>
      <c r="F17" s="9">
        <v>0</v>
      </c>
      <c r="G17" s="9">
        <v>250</v>
      </c>
      <c r="H17" s="9">
        <f t="shared" si="0"/>
        <v>13250</v>
      </c>
      <c r="I17" s="187" t="s">
        <v>18</v>
      </c>
      <c r="J17" s="57"/>
    </row>
    <row r="18" spans="1:10" s="11" customFormat="1" ht="38.25" customHeight="1" x14ac:dyDescent="0.25">
      <c r="A18" s="55">
        <v>8</v>
      </c>
      <c r="B18" s="121" t="s">
        <v>386</v>
      </c>
      <c r="C18" s="117" t="s">
        <v>396</v>
      </c>
      <c r="D18" s="55" t="s">
        <v>391</v>
      </c>
      <c r="E18" s="9">
        <v>13000</v>
      </c>
      <c r="F18" s="9">
        <v>375</v>
      </c>
      <c r="G18" s="9">
        <v>250</v>
      </c>
      <c r="H18" s="9">
        <f t="shared" si="0"/>
        <v>13625</v>
      </c>
      <c r="I18" s="187" t="s">
        <v>18</v>
      </c>
      <c r="J18" s="57"/>
    </row>
    <row r="19" spans="1:10" s="11" customFormat="1" ht="38.25" customHeight="1" x14ac:dyDescent="0.25">
      <c r="A19" s="55">
        <v>9</v>
      </c>
      <c r="B19" s="121" t="s">
        <v>386</v>
      </c>
      <c r="C19" s="117" t="s">
        <v>397</v>
      </c>
      <c r="D19" s="55" t="s">
        <v>391</v>
      </c>
      <c r="E19" s="9">
        <v>8000</v>
      </c>
      <c r="F19" s="9">
        <v>375</v>
      </c>
      <c r="G19" s="9">
        <v>250</v>
      </c>
      <c r="H19" s="9">
        <f t="shared" si="0"/>
        <v>8625</v>
      </c>
      <c r="I19" s="187" t="s">
        <v>18</v>
      </c>
      <c r="J19" s="57"/>
    </row>
    <row r="20" spans="1:10" s="11" customFormat="1" ht="38.25" customHeight="1" x14ac:dyDescent="0.25">
      <c r="A20" s="55">
        <v>10</v>
      </c>
      <c r="B20" s="121" t="s">
        <v>386</v>
      </c>
      <c r="C20" s="117" t="s">
        <v>398</v>
      </c>
      <c r="D20" s="55" t="s">
        <v>399</v>
      </c>
      <c r="E20" s="9">
        <v>15000</v>
      </c>
      <c r="F20" s="9">
        <v>375</v>
      </c>
      <c r="G20" s="9">
        <v>250</v>
      </c>
      <c r="H20" s="9">
        <f t="shared" si="0"/>
        <v>15625</v>
      </c>
      <c r="I20" s="187" t="s">
        <v>18</v>
      </c>
      <c r="J20" s="57"/>
    </row>
    <row r="21" spans="1:10" s="11" customFormat="1" ht="38.25" customHeight="1" x14ac:dyDescent="0.25">
      <c r="A21" s="55">
        <v>11</v>
      </c>
      <c r="B21" s="121" t="s">
        <v>386</v>
      </c>
      <c r="C21" s="117" t="s">
        <v>400</v>
      </c>
      <c r="D21" s="55" t="s">
        <v>399</v>
      </c>
      <c r="E21" s="9">
        <v>15000</v>
      </c>
      <c r="F21" s="9">
        <v>375</v>
      </c>
      <c r="G21" s="9">
        <v>250</v>
      </c>
      <c r="H21" s="9">
        <f t="shared" si="0"/>
        <v>15625</v>
      </c>
      <c r="I21" s="187" t="s">
        <v>18</v>
      </c>
      <c r="J21" s="57"/>
    </row>
    <row r="22" spans="1:10" s="11" customFormat="1" ht="38.25" customHeight="1" x14ac:dyDescent="0.25">
      <c r="A22" s="55">
        <v>12</v>
      </c>
      <c r="B22" s="121" t="s">
        <v>386</v>
      </c>
      <c r="C22" s="117" t="s">
        <v>401</v>
      </c>
      <c r="D22" s="55" t="s">
        <v>391</v>
      </c>
      <c r="E22" s="9">
        <v>13000</v>
      </c>
      <c r="F22" s="9">
        <v>375</v>
      </c>
      <c r="G22" s="9">
        <v>250</v>
      </c>
      <c r="H22" s="9">
        <f t="shared" si="0"/>
        <v>13625</v>
      </c>
      <c r="I22" s="187" t="s">
        <v>18</v>
      </c>
      <c r="J22" s="57"/>
    </row>
    <row r="23" spans="1:10" s="11" customFormat="1" ht="38.25" customHeight="1" x14ac:dyDescent="0.25">
      <c r="A23" s="55">
        <v>13</v>
      </c>
      <c r="B23" s="121" t="s">
        <v>386</v>
      </c>
      <c r="C23" s="117" t="s">
        <v>402</v>
      </c>
      <c r="D23" s="55" t="s">
        <v>391</v>
      </c>
      <c r="E23" s="9">
        <v>10300</v>
      </c>
      <c r="F23" s="9">
        <v>375</v>
      </c>
      <c r="G23" s="9">
        <v>250</v>
      </c>
      <c r="H23" s="9">
        <f t="shared" si="0"/>
        <v>10925</v>
      </c>
      <c r="I23" s="187" t="s">
        <v>18</v>
      </c>
      <c r="J23" s="57"/>
    </row>
    <row r="24" spans="1:10" s="11" customFormat="1" ht="38.25" customHeight="1" x14ac:dyDescent="0.25">
      <c r="A24" s="55">
        <v>14</v>
      </c>
      <c r="B24" s="121" t="s">
        <v>386</v>
      </c>
      <c r="C24" s="117" t="s">
        <v>403</v>
      </c>
      <c r="D24" s="55" t="s">
        <v>404</v>
      </c>
      <c r="E24" s="9">
        <v>10300</v>
      </c>
      <c r="F24" s="9">
        <v>375</v>
      </c>
      <c r="G24" s="9">
        <v>250</v>
      </c>
      <c r="H24" s="9">
        <f t="shared" si="0"/>
        <v>10925</v>
      </c>
      <c r="I24" s="187" t="s">
        <v>18</v>
      </c>
      <c r="J24" s="57"/>
    </row>
    <row r="25" spans="1:10" ht="38.25" customHeight="1" x14ac:dyDescent="0.25">
      <c r="A25" s="55">
        <v>15</v>
      </c>
      <c r="B25" s="121" t="s">
        <v>386</v>
      </c>
      <c r="C25" s="117" t="s">
        <v>405</v>
      </c>
      <c r="D25" s="55" t="s">
        <v>388</v>
      </c>
      <c r="E25" s="56">
        <v>20000</v>
      </c>
      <c r="F25" s="9">
        <v>375</v>
      </c>
      <c r="G25" s="9">
        <v>250</v>
      </c>
      <c r="H25" s="9">
        <f t="shared" si="0"/>
        <v>20625</v>
      </c>
      <c r="I25" s="187" t="s">
        <v>18</v>
      </c>
      <c r="J25" s="191"/>
    </row>
    <row r="26" spans="1:10" ht="38.25" customHeight="1" x14ac:dyDescent="0.25">
      <c r="A26" s="55">
        <v>16</v>
      </c>
      <c r="B26" s="121" t="s">
        <v>386</v>
      </c>
      <c r="C26" s="117" t="s">
        <v>406</v>
      </c>
      <c r="D26" s="55" t="s">
        <v>407</v>
      </c>
      <c r="E26" s="9">
        <v>13000</v>
      </c>
      <c r="F26" s="9">
        <v>375</v>
      </c>
      <c r="G26" s="9">
        <v>250</v>
      </c>
      <c r="H26" s="9">
        <f t="shared" si="0"/>
        <v>13625</v>
      </c>
      <c r="I26" s="188" t="s">
        <v>18</v>
      </c>
      <c r="J26" s="191"/>
    </row>
    <row r="27" spans="1:10" ht="38.25" customHeight="1" x14ac:dyDescent="0.25">
      <c r="A27" s="55">
        <v>17</v>
      </c>
      <c r="B27" s="121" t="s">
        <v>386</v>
      </c>
      <c r="C27" s="117" t="s">
        <v>408</v>
      </c>
      <c r="D27" s="55" t="s">
        <v>409</v>
      </c>
      <c r="E27" s="9">
        <v>25000</v>
      </c>
      <c r="F27" s="9">
        <v>375</v>
      </c>
      <c r="G27" s="9">
        <v>250</v>
      </c>
      <c r="H27" s="9">
        <f t="shared" si="0"/>
        <v>25625</v>
      </c>
      <c r="I27" s="189" t="s">
        <v>18</v>
      </c>
      <c r="J27" s="191"/>
    </row>
    <row r="28" spans="1:10" ht="38.25" customHeight="1" x14ac:dyDescent="0.25">
      <c r="A28" s="55">
        <v>18</v>
      </c>
      <c r="B28" s="121" t="s">
        <v>386</v>
      </c>
      <c r="C28" s="117" t="s">
        <v>410</v>
      </c>
      <c r="D28" s="55" t="s">
        <v>407</v>
      </c>
      <c r="E28" s="9">
        <v>13000</v>
      </c>
      <c r="F28" s="9">
        <v>375</v>
      </c>
      <c r="G28" s="9">
        <v>250</v>
      </c>
      <c r="H28" s="9">
        <f t="shared" si="0"/>
        <v>13625</v>
      </c>
      <c r="I28" s="188" t="s">
        <v>18</v>
      </c>
      <c r="J28" s="191"/>
    </row>
    <row r="29" spans="1:10" s="11" customFormat="1" ht="38.25" customHeight="1" x14ac:dyDescent="0.25">
      <c r="A29" s="55">
        <v>19</v>
      </c>
      <c r="B29" s="122" t="s">
        <v>386</v>
      </c>
      <c r="C29" s="117" t="s">
        <v>411</v>
      </c>
      <c r="D29" s="117" t="s">
        <v>391</v>
      </c>
      <c r="E29" s="9">
        <v>13000</v>
      </c>
      <c r="F29" s="9">
        <v>375</v>
      </c>
      <c r="G29" s="9">
        <v>250</v>
      </c>
      <c r="H29" s="9">
        <f t="shared" si="0"/>
        <v>13625</v>
      </c>
      <c r="I29" s="187" t="s">
        <v>18</v>
      </c>
      <c r="J29" s="57"/>
    </row>
    <row r="30" spans="1:10" ht="38.25" customHeight="1" x14ac:dyDescent="0.25">
      <c r="A30" s="55">
        <v>20</v>
      </c>
      <c r="B30" s="122" t="s">
        <v>386</v>
      </c>
      <c r="C30" s="117" t="s">
        <v>412</v>
      </c>
      <c r="D30" s="117" t="s">
        <v>404</v>
      </c>
      <c r="E30" s="56">
        <v>20000</v>
      </c>
      <c r="F30" s="9">
        <v>375</v>
      </c>
      <c r="G30" s="9">
        <v>250</v>
      </c>
      <c r="H30" s="9">
        <f t="shared" si="0"/>
        <v>20625</v>
      </c>
      <c r="I30" s="187" t="s">
        <v>18</v>
      </c>
      <c r="J30" s="191"/>
    </row>
    <row r="31" spans="1:10" ht="38.25" customHeight="1" x14ac:dyDescent="0.25">
      <c r="A31" s="55">
        <v>21</v>
      </c>
      <c r="B31" s="122" t="s">
        <v>386</v>
      </c>
      <c r="C31" s="117" t="s">
        <v>413</v>
      </c>
      <c r="D31" s="117" t="s">
        <v>391</v>
      </c>
      <c r="E31" s="56">
        <v>13000</v>
      </c>
      <c r="F31" s="9">
        <v>375</v>
      </c>
      <c r="G31" s="9">
        <v>250</v>
      </c>
      <c r="H31" s="9">
        <f t="shared" si="0"/>
        <v>13625</v>
      </c>
      <c r="I31" s="187" t="s">
        <v>18</v>
      </c>
      <c r="J31" s="191"/>
    </row>
    <row r="32" spans="1:10" ht="39" customHeight="1" x14ac:dyDescent="0.25">
      <c r="A32" s="55">
        <v>22</v>
      </c>
      <c r="B32" s="122" t="s">
        <v>386</v>
      </c>
      <c r="C32" s="117" t="s">
        <v>414</v>
      </c>
      <c r="D32" s="117" t="s">
        <v>391</v>
      </c>
      <c r="E32" s="56">
        <v>13000</v>
      </c>
      <c r="F32" s="9">
        <v>375</v>
      </c>
      <c r="G32" s="9">
        <v>250</v>
      </c>
      <c r="H32" s="9">
        <f t="shared" si="0"/>
        <v>13625</v>
      </c>
      <c r="I32" s="187" t="s">
        <v>18</v>
      </c>
      <c r="J32" s="191"/>
    </row>
    <row r="33" spans="1:10" ht="39" customHeight="1" x14ac:dyDescent="0.25">
      <c r="A33" s="55">
        <v>23</v>
      </c>
      <c r="B33" s="122"/>
      <c r="C33" s="117" t="s">
        <v>415</v>
      </c>
      <c r="D33" s="117" t="s">
        <v>388</v>
      </c>
      <c r="E33" s="56">
        <v>20000</v>
      </c>
      <c r="F33" s="9">
        <v>375</v>
      </c>
      <c r="G33" s="9">
        <v>250</v>
      </c>
      <c r="H33" s="9">
        <f t="shared" si="0"/>
        <v>20625</v>
      </c>
      <c r="I33" s="187" t="s">
        <v>18</v>
      </c>
      <c r="J33" s="191"/>
    </row>
    <row r="34" spans="1:10" ht="36.950000000000003" customHeight="1" x14ac:dyDescent="0.25">
      <c r="A34" s="55">
        <v>24</v>
      </c>
      <c r="B34" s="122" t="s">
        <v>386</v>
      </c>
      <c r="C34" s="117" t="s">
        <v>416</v>
      </c>
      <c r="D34" s="117" t="s">
        <v>404</v>
      </c>
      <c r="E34" s="56">
        <v>15000</v>
      </c>
      <c r="F34" s="9">
        <v>375</v>
      </c>
      <c r="G34" s="9">
        <v>250</v>
      </c>
      <c r="H34" s="9">
        <f t="shared" si="0"/>
        <v>15625</v>
      </c>
      <c r="I34" s="187" t="s">
        <v>18</v>
      </c>
      <c r="J34" s="191"/>
    </row>
    <row r="35" spans="1:10" ht="38.25" customHeight="1" x14ac:dyDescent="0.25">
      <c r="A35" s="55">
        <v>25</v>
      </c>
      <c r="B35" s="122" t="s">
        <v>386</v>
      </c>
      <c r="C35" s="55" t="s">
        <v>417</v>
      </c>
      <c r="D35" s="55" t="s">
        <v>399</v>
      </c>
      <c r="E35" s="56">
        <v>15000</v>
      </c>
      <c r="F35" s="9">
        <v>375</v>
      </c>
      <c r="G35" s="9">
        <v>250</v>
      </c>
      <c r="H35" s="9">
        <f t="shared" si="0"/>
        <v>15625</v>
      </c>
      <c r="I35" s="187" t="s">
        <v>18</v>
      </c>
      <c r="J35" s="191"/>
    </row>
    <row r="36" spans="1:10" ht="38.25" customHeight="1" x14ac:dyDescent="0.25">
      <c r="A36" s="55">
        <v>26</v>
      </c>
      <c r="B36" s="122" t="s">
        <v>386</v>
      </c>
      <c r="C36" s="55" t="s">
        <v>418</v>
      </c>
      <c r="D36" s="117" t="s">
        <v>409</v>
      </c>
      <c r="E36" s="56">
        <v>25000</v>
      </c>
      <c r="F36" s="9">
        <v>375</v>
      </c>
      <c r="G36" s="9">
        <v>250</v>
      </c>
      <c r="H36" s="9">
        <f t="shared" si="0"/>
        <v>25625</v>
      </c>
      <c r="I36" s="187" t="s">
        <v>18</v>
      </c>
      <c r="J36" s="191"/>
    </row>
    <row r="37" spans="1:10" ht="38.25" customHeight="1" x14ac:dyDescent="0.25">
      <c r="A37" s="55">
        <v>27</v>
      </c>
      <c r="B37" s="122" t="s">
        <v>386</v>
      </c>
      <c r="C37" s="55" t="s">
        <v>419</v>
      </c>
      <c r="D37" s="117" t="s">
        <v>388</v>
      </c>
      <c r="E37" s="56">
        <v>20000</v>
      </c>
      <c r="F37" s="9">
        <v>375</v>
      </c>
      <c r="G37" s="9">
        <v>250</v>
      </c>
      <c r="H37" s="9">
        <f t="shared" si="0"/>
        <v>20625</v>
      </c>
      <c r="I37" s="187" t="s">
        <v>18</v>
      </c>
      <c r="J37" s="191"/>
    </row>
    <row r="38" spans="1:10" ht="38.25" customHeight="1" x14ac:dyDescent="0.25">
      <c r="A38" s="55">
        <v>28</v>
      </c>
      <c r="B38" s="122" t="s">
        <v>386</v>
      </c>
      <c r="C38" s="55" t="s">
        <v>420</v>
      </c>
      <c r="D38" s="117" t="s">
        <v>388</v>
      </c>
      <c r="E38" s="56">
        <v>20000</v>
      </c>
      <c r="F38" s="9">
        <v>375</v>
      </c>
      <c r="G38" s="9">
        <v>250</v>
      </c>
      <c r="H38" s="9">
        <f t="shared" si="0"/>
        <v>20625</v>
      </c>
      <c r="I38" s="187" t="s">
        <v>18</v>
      </c>
      <c r="J38" s="191"/>
    </row>
    <row r="39" spans="1:10" ht="38.25" customHeight="1" x14ac:dyDescent="0.25">
      <c r="A39" s="55">
        <v>29</v>
      </c>
      <c r="B39" s="122" t="s">
        <v>386</v>
      </c>
      <c r="C39" s="55" t="s">
        <v>421</v>
      </c>
      <c r="D39" s="55" t="s">
        <v>422</v>
      </c>
      <c r="E39" s="56">
        <v>11200</v>
      </c>
      <c r="F39" s="9">
        <v>375</v>
      </c>
      <c r="G39" s="9">
        <v>250</v>
      </c>
      <c r="H39" s="9">
        <f t="shared" si="0"/>
        <v>11825</v>
      </c>
      <c r="I39" s="187" t="s">
        <v>18</v>
      </c>
      <c r="J39" s="191"/>
    </row>
    <row r="40" spans="1:10" ht="38.25" customHeight="1" x14ac:dyDescent="0.25">
      <c r="A40" s="55">
        <v>30</v>
      </c>
      <c r="B40" s="121" t="s">
        <v>386</v>
      </c>
      <c r="C40" s="55" t="s">
        <v>423</v>
      </c>
      <c r="D40" s="55" t="s">
        <v>388</v>
      </c>
      <c r="E40" s="9">
        <v>20000</v>
      </c>
      <c r="F40" s="9">
        <v>375</v>
      </c>
      <c r="G40" s="9">
        <v>250</v>
      </c>
      <c r="H40" s="9">
        <f t="shared" si="0"/>
        <v>20625</v>
      </c>
      <c r="I40" s="187" t="s">
        <v>18</v>
      </c>
      <c r="J40" s="191"/>
    </row>
    <row r="41" spans="1:10" ht="38.25" customHeight="1" x14ac:dyDescent="0.25">
      <c r="A41" s="55">
        <v>31</v>
      </c>
      <c r="B41" s="122" t="s">
        <v>386</v>
      </c>
      <c r="C41" s="55" t="s">
        <v>424</v>
      </c>
      <c r="D41" s="55" t="s">
        <v>388</v>
      </c>
      <c r="E41" s="56">
        <v>20000</v>
      </c>
      <c r="F41" s="9">
        <v>375</v>
      </c>
      <c r="G41" s="9">
        <v>250</v>
      </c>
      <c r="H41" s="9">
        <f t="shared" si="0"/>
        <v>20625</v>
      </c>
      <c r="I41" s="187" t="s">
        <v>18</v>
      </c>
      <c r="J41" s="191"/>
    </row>
    <row r="42" spans="1:10" ht="38.25" customHeight="1" x14ac:dyDescent="0.25">
      <c r="A42" s="55">
        <v>32</v>
      </c>
      <c r="B42" s="122" t="s">
        <v>386</v>
      </c>
      <c r="C42" s="55" t="s">
        <v>425</v>
      </c>
      <c r="D42" s="55" t="s">
        <v>409</v>
      </c>
      <c r="E42" s="56">
        <v>25000</v>
      </c>
      <c r="F42" s="9">
        <v>375</v>
      </c>
      <c r="G42" s="9">
        <v>250</v>
      </c>
      <c r="H42" s="9">
        <f t="shared" si="0"/>
        <v>25625</v>
      </c>
      <c r="I42" s="187" t="s">
        <v>18</v>
      </c>
      <c r="J42" s="191"/>
    </row>
    <row r="43" spans="1:10" ht="38.25" customHeight="1" x14ac:dyDescent="0.25">
      <c r="A43" s="55">
        <v>33</v>
      </c>
      <c r="B43" s="122" t="s">
        <v>386</v>
      </c>
      <c r="C43" s="55" t="s">
        <v>426</v>
      </c>
      <c r="D43" s="55" t="s">
        <v>407</v>
      </c>
      <c r="E43" s="56">
        <v>13000</v>
      </c>
      <c r="F43" s="9">
        <v>375</v>
      </c>
      <c r="G43" s="9">
        <v>250</v>
      </c>
      <c r="H43" s="9">
        <f t="shared" si="0"/>
        <v>13625</v>
      </c>
      <c r="I43" s="187" t="s">
        <v>18</v>
      </c>
      <c r="J43" s="191"/>
    </row>
    <row r="44" spans="1:10" ht="38.25" customHeight="1" x14ac:dyDescent="0.25">
      <c r="A44" s="55">
        <v>34</v>
      </c>
      <c r="B44" s="122" t="s">
        <v>386</v>
      </c>
      <c r="C44" s="55" t="s">
        <v>427</v>
      </c>
      <c r="D44" s="55" t="s">
        <v>399</v>
      </c>
      <c r="E44" s="56">
        <v>15000</v>
      </c>
      <c r="F44" s="9">
        <v>375</v>
      </c>
      <c r="G44" s="9">
        <v>250</v>
      </c>
      <c r="H44" s="9">
        <f t="shared" si="0"/>
        <v>15625</v>
      </c>
      <c r="I44" s="187"/>
      <c r="J44" s="191"/>
    </row>
    <row r="45" spans="1:10" ht="38.25" customHeight="1" x14ac:dyDescent="0.25">
      <c r="A45" s="55">
        <v>35</v>
      </c>
      <c r="B45" s="122" t="s">
        <v>386</v>
      </c>
      <c r="C45" s="55" t="s">
        <v>428</v>
      </c>
      <c r="D45" s="55" t="s">
        <v>388</v>
      </c>
      <c r="E45" s="56">
        <v>20000</v>
      </c>
      <c r="F45" s="9">
        <v>250</v>
      </c>
      <c r="G45" s="9">
        <v>375</v>
      </c>
      <c r="H45" s="9">
        <f t="shared" si="0"/>
        <v>20625</v>
      </c>
      <c r="I45" s="190"/>
      <c r="J45" s="191"/>
    </row>
    <row r="46" spans="1:10" ht="38.25" customHeight="1" x14ac:dyDescent="0.25">
      <c r="A46" s="55">
        <v>36</v>
      </c>
      <c r="B46" s="122" t="s">
        <v>386</v>
      </c>
      <c r="C46" s="55" t="s">
        <v>429</v>
      </c>
      <c r="D46" s="55" t="s">
        <v>388</v>
      </c>
      <c r="E46" s="56">
        <v>20000</v>
      </c>
      <c r="F46" s="9">
        <v>250</v>
      </c>
      <c r="G46" s="9">
        <v>375</v>
      </c>
      <c r="H46" s="9">
        <f t="shared" si="0"/>
        <v>20625</v>
      </c>
      <c r="I46" s="190"/>
      <c r="J46" s="191"/>
    </row>
    <row r="47" spans="1:10" ht="38.25" customHeight="1" x14ac:dyDescent="0.25">
      <c r="A47" s="55">
        <v>37</v>
      </c>
      <c r="B47" s="122"/>
      <c r="C47" s="55" t="s">
        <v>430</v>
      </c>
      <c r="D47" s="55" t="s">
        <v>409</v>
      </c>
      <c r="E47" s="56">
        <v>25000</v>
      </c>
      <c r="F47" s="9">
        <v>375</v>
      </c>
      <c r="G47" s="9">
        <v>250</v>
      </c>
      <c r="H47" s="9">
        <f t="shared" si="0"/>
        <v>25625</v>
      </c>
      <c r="I47" s="190"/>
      <c r="J47" s="191"/>
    </row>
    <row r="48" spans="1:10" x14ac:dyDescent="0.25">
      <c r="H48" s="44"/>
    </row>
    <row r="49" spans="2:9" x14ac:dyDescent="0.25">
      <c r="H49" s="58"/>
    </row>
    <row r="50" spans="2:9" x14ac:dyDescent="0.25">
      <c r="B50" s="59"/>
      <c r="H50" s="60"/>
    </row>
    <row r="51" spans="2:9" x14ac:dyDescent="0.25">
      <c r="H51" s="60"/>
    </row>
    <row r="52" spans="2:9" x14ac:dyDescent="0.25">
      <c r="C52" s="123"/>
      <c r="F52" s="124"/>
      <c r="G52" s="124"/>
      <c r="H52" s="61"/>
    </row>
    <row r="53" spans="2:9" x14ac:dyDescent="0.25">
      <c r="B53" s="62"/>
      <c r="C53" s="123"/>
      <c r="D53" s="125"/>
      <c r="F53" s="126"/>
      <c r="G53" s="124"/>
      <c r="H53" s="61"/>
    </row>
    <row r="54" spans="2:9" x14ac:dyDescent="0.25">
      <c r="C54" s="123"/>
      <c r="D54" s="125"/>
      <c r="F54" s="126"/>
      <c r="G54" s="124"/>
      <c r="H54" s="61"/>
    </row>
    <row r="55" spans="2:9" x14ac:dyDescent="0.25">
      <c r="C55" s="123"/>
      <c r="D55" s="63"/>
      <c r="F55" s="126"/>
      <c r="G55" s="124"/>
      <c r="H55" s="61"/>
    </row>
    <row r="56" spans="2:9" x14ac:dyDescent="0.25">
      <c r="C56" s="123"/>
      <c r="D56" s="127"/>
      <c r="F56" s="126"/>
      <c r="G56" s="124"/>
      <c r="H56" s="61"/>
    </row>
    <row r="57" spans="2:9" x14ac:dyDescent="0.25">
      <c r="C57" s="123"/>
      <c r="D57" s="128"/>
      <c r="F57" s="126"/>
      <c r="G57" s="124"/>
      <c r="H57" s="61"/>
      <c r="I57" s="63"/>
    </row>
    <row r="58" spans="2:9" x14ac:dyDescent="0.25">
      <c r="D58" s="127"/>
      <c r="F58" s="129"/>
      <c r="G58" s="124"/>
      <c r="H58" s="64"/>
    </row>
    <row r="59" spans="2:9" x14ac:dyDescent="0.25">
      <c r="D59" s="130"/>
      <c r="E59" s="130"/>
      <c r="F59" s="131"/>
      <c r="H59" s="60"/>
    </row>
    <row r="60" spans="2:9" x14ac:dyDescent="0.25">
      <c r="D60" s="130"/>
      <c r="E60" s="130"/>
      <c r="F60" s="131"/>
      <c r="H60" s="60"/>
    </row>
    <row r="67" spans="8:8" x14ac:dyDescent="0.25">
      <c r="H67" s="65">
        <v>626550</v>
      </c>
    </row>
  </sheetData>
  <autoFilter ref="A10:I48" xr:uid="{00000000-0009-0000-0000-000003000000}"/>
  <mergeCells count="2">
    <mergeCell ref="E1:K4"/>
    <mergeCell ref="A7:J8"/>
  </mergeCells>
  <pageMargins left="0.23622047244094491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59B8-921E-4E99-AAFA-BC2CB8BF3F79}">
  <sheetPr>
    <tabColor rgb="FFFFFF00"/>
  </sheetPr>
  <dimension ref="A1:H277"/>
  <sheetViews>
    <sheetView zoomScale="90" zoomScaleNormal="90" workbookViewId="0">
      <selection activeCell="K11" sqref="K11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5.42578125" customWidth="1"/>
    <col min="8" max="8" width="17.85546875" customWidth="1"/>
  </cols>
  <sheetData>
    <row r="1" spans="1:8" s="81" customFormat="1" x14ac:dyDescent="0.25">
      <c r="F1" s="82"/>
    </row>
    <row r="2" spans="1:8" s="81" customFormat="1" ht="24" customHeight="1" x14ac:dyDescent="0.25">
      <c r="D2" s="152" t="s">
        <v>1861</v>
      </c>
      <c r="E2" s="152"/>
      <c r="F2" s="152"/>
      <c r="G2" s="152"/>
    </row>
    <row r="3" spans="1:8" s="81" customFormat="1" ht="26.25" customHeight="1" x14ac:dyDescent="0.25">
      <c r="D3" s="152"/>
      <c r="E3" s="152"/>
      <c r="F3" s="152"/>
      <c r="G3" s="152"/>
    </row>
    <row r="4" spans="1:8" s="81" customFormat="1" ht="27" customHeight="1" x14ac:dyDescent="0.25">
      <c r="D4" s="152"/>
      <c r="E4" s="152"/>
      <c r="F4" s="152"/>
      <c r="G4" s="152"/>
    </row>
    <row r="5" spans="1:8" s="81" customFormat="1" ht="25.5" customHeight="1" x14ac:dyDescent="0.25">
      <c r="D5" s="152"/>
      <c r="E5" s="152"/>
      <c r="F5" s="152"/>
      <c r="G5" s="152"/>
    </row>
    <row r="6" spans="1:8" s="81" customFormat="1" ht="26.25" customHeight="1" x14ac:dyDescent="0.25">
      <c r="D6" s="152"/>
      <c r="E6" s="152"/>
      <c r="F6" s="152"/>
      <c r="G6" s="152"/>
    </row>
    <row r="7" spans="1:8" s="81" customFormat="1" x14ac:dyDescent="0.25">
      <c r="F7" s="82"/>
    </row>
    <row r="8" spans="1:8" s="84" customFormat="1" ht="37.5" customHeight="1" x14ac:dyDescent="0.15">
      <c r="A8" s="83" t="s">
        <v>493</v>
      </c>
      <c r="B8" s="83" t="s">
        <v>2</v>
      </c>
      <c r="C8" s="83" t="s">
        <v>382</v>
      </c>
      <c r="D8" s="83" t="s">
        <v>494</v>
      </c>
      <c r="E8" s="83" t="s">
        <v>495</v>
      </c>
      <c r="F8" s="83" t="s">
        <v>496</v>
      </c>
      <c r="G8" s="83" t="s">
        <v>13</v>
      </c>
      <c r="H8" s="83" t="s">
        <v>1862</v>
      </c>
    </row>
    <row r="9" spans="1:8" s="81" customFormat="1" ht="38.25" customHeight="1" x14ac:dyDescent="0.25">
      <c r="A9" s="169">
        <v>1</v>
      </c>
      <c r="B9" s="169" t="s">
        <v>497</v>
      </c>
      <c r="C9" s="169" t="s">
        <v>498</v>
      </c>
      <c r="D9" s="169" t="s">
        <v>499</v>
      </c>
      <c r="E9" s="170">
        <v>13000</v>
      </c>
      <c r="F9" s="171" t="s">
        <v>500</v>
      </c>
      <c r="G9" s="172" t="s">
        <v>501</v>
      </c>
      <c r="H9" s="193"/>
    </row>
    <row r="10" spans="1:8" s="81" customFormat="1" ht="38.25" customHeight="1" x14ac:dyDescent="0.25">
      <c r="A10" s="169">
        <f>A9+1</f>
        <v>2</v>
      </c>
      <c r="B10" s="169" t="s">
        <v>497</v>
      </c>
      <c r="C10" s="169" t="s">
        <v>502</v>
      </c>
      <c r="D10" s="169" t="s">
        <v>503</v>
      </c>
      <c r="E10" s="170">
        <v>26400</v>
      </c>
      <c r="F10" s="171" t="s">
        <v>504</v>
      </c>
      <c r="G10" s="172" t="s">
        <v>501</v>
      </c>
      <c r="H10" s="193"/>
    </row>
    <row r="11" spans="1:8" s="81" customFormat="1" ht="38.25" customHeight="1" x14ac:dyDescent="0.25">
      <c r="A11" s="169">
        <f t="shared" ref="A11:A74" si="0">A10+1</f>
        <v>3</v>
      </c>
      <c r="B11" s="169" t="s">
        <v>497</v>
      </c>
      <c r="C11" s="169" t="s">
        <v>505</v>
      </c>
      <c r="D11" s="169" t="s">
        <v>506</v>
      </c>
      <c r="E11" s="170">
        <v>8000</v>
      </c>
      <c r="F11" s="171" t="s">
        <v>500</v>
      </c>
      <c r="G11" s="172" t="s">
        <v>501</v>
      </c>
      <c r="H11" s="193"/>
    </row>
    <row r="12" spans="1:8" s="81" customFormat="1" ht="38.25" customHeight="1" x14ac:dyDescent="0.25">
      <c r="A12" s="169">
        <f t="shared" si="0"/>
        <v>4</v>
      </c>
      <c r="B12" s="169" t="s">
        <v>497</v>
      </c>
      <c r="C12" s="161" t="s">
        <v>507</v>
      </c>
      <c r="D12" s="169" t="s">
        <v>508</v>
      </c>
      <c r="E12" s="170">
        <v>8000</v>
      </c>
      <c r="F12" s="171" t="s">
        <v>500</v>
      </c>
      <c r="G12" s="172" t="s">
        <v>509</v>
      </c>
      <c r="H12" s="193"/>
    </row>
    <row r="13" spans="1:8" s="81" customFormat="1" ht="38.25" customHeight="1" x14ac:dyDescent="0.25">
      <c r="A13" s="169">
        <f t="shared" si="0"/>
        <v>5</v>
      </c>
      <c r="B13" s="169" t="s">
        <v>497</v>
      </c>
      <c r="C13" s="161" t="s">
        <v>510</v>
      </c>
      <c r="D13" s="169" t="s">
        <v>511</v>
      </c>
      <c r="E13" s="173">
        <v>10000</v>
      </c>
      <c r="F13" s="171" t="s">
        <v>500</v>
      </c>
      <c r="G13" s="172" t="s">
        <v>501</v>
      </c>
      <c r="H13" s="193"/>
    </row>
    <row r="14" spans="1:8" s="81" customFormat="1" ht="38.25" customHeight="1" x14ac:dyDescent="0.25">
      <c r="A14" s="169">
        <f t="shared" si="0"/>
        <v>6</v>
      </c>
      <c r="B14" s="169" t="s">
        <v>497</v>
      </c>
      <c r="C14" s="161" t="s">
        <v>512</v>
      </c>
      <c r="D14" s="169" t="s">
        <v>513</v>
      </c>
      <c r="E14" s="173">
        <v>7000</v>
      </c>
      <c r="F14" s="171" t="s">
        <v>500</v>
      </c>
      <c r="G14" s="172" t="s">
        <v>501</v>
      </c>
      <c r="H14" s="193"/>
    </row>
    <row r="15" spans="1:8" s="81" customFormat="1" ht="38.25" customHeight="1" x14ac:dyDescent="0.25">
      <c r="A15" s="169">
        <f t="shared" si="0"/>
        <v>7</v>
      </c>
      <c r="B15" s="169" t="s">
        <v>497</v>
      </c>
      <c r="C15" s="161" t="s">
        <v>514</v>
      </c>
      <c r="D15" s="169" t="s">
        <v>513</v>
      </c>
      <c r="E15" s="174">
        <v>7000</v>
      </c>
      <c r="F15" s="171" t="s">
        <v>500</v>
      </c>
      <c r="G15" s="172" t="s">
        <v>501</v>
      </c>
      <c r="H15" s="193"/>
    </row>
    <row r="16" spans="1:8" s="81" customFormat="1" ht="38.25" customHeight="1" x14ac:dyDescent="0.25">
      <c r="A16" s="169">
        <f t="shared" si="0"/>
        <v>8</v>
      </c>
      <c r="B16" s="169" t="s">
        <v>497</v>
      </c>
      <c r="C16" s="169" t="s">
        <v>515</v>
      </c>
      <c r="D16" s="169" t="s">
        <v>513</v>
      </c>
      <c r="E16" s="170">
        <v>9000</v>
      </c>
      <c r="F16" s="171" t="s">
        <v>516</v>
      </c>
      <c r="G16" s="172" t="s">
        <v>501</v>
      </c>
      <c r="H16" s="193"/>
    </row>
    <row r="17" spans="1:8" s="81" customFormat="1" ht="38.25" customHeight="1" x14ac:dyDescent="0.25">
      <c r="A17" s="169">
        <f t="shared" si="0"/>
        <v>9</v>
      </c>
      <c r="B17" s="169" t="s">
        <v>497</v>
      </c>
      <c r="C17" s="161" t="s">
        <v>517</v>
      </c>
      <c r="D17" s="169" t="s">
        <v>518</v>
      </c>
      <c r="E17" s="173">
        <v>8000</v>
      </c>
      <c r="F17" s="171" t="s">
        <v>500</v>
      </c>
      <c r="G17" s="172" t="s">
        <v>509</v>
      </c>
      <c r="H17" s="193"/>
    </row>
    <row r="18" spans="1:8" s="81" customFormat="1" ht="38.25" customHeight="1" x14ac:dyDescent="0.25">
      <c r="A18" s="169">
        <f t="shared" si="0"/>
        <v>10</v>
      </c>
      <c r="B18" s="169" t="s">
        <v>497</v>
      </c>
      <c r="C18" s="161" t="s">
        <v>519</v>
      </c>
      <c r="D18" s="169" t="s">
        <v>520</v>
      </c>
      <c r="E18" s="170">
        <v>9000</v>
      </c>
      <c r="F18" s="171" t="s">
        <v>500</v>
      </c>
      <c r="G18" s="172" t="s">
        <v>509</v>
      </c>
      <c r="H18" s="193"/>
    </row>
    <row r="19" spans="1:8" s="81" customFormat="1" ht="38.25" customHeight="1" x14ac:dyDescent="0.25">
      <c r="A19" s="169">
        <f t="shared" si="0"/>
        <v>11</v>
      </c>
      <c r="B19" s="169" t="s">
        <v>497</v>
      </c>
      <c r="C19" s="161" t="s">
        <v>521</v>
      </c>
      <c r="D19" s="169" t="s">
        <v>522</v>
      </c>
      <c r="E19" s="170">
        <v>10000</v>
      </c>
      <c r="F19" s="171" t="s">
        <v>500</v>
      </c>
      <c r="G19" s="172" t="s">
        <v>509</v>
      </c>
      <c r="H19" s="193"/>
    </row>
    <row r="20" spans="1:8" s="81" customFormat="1" ht="38.25" customHeight="1" x14ac:dyDescent="0.25">
      <c r="A20" s="169">
        <f t="shared" si="0"/>
        <v>12</v>
      </c>
      <c r="B20" s="169" t="s">
        <v>497</v>
      </c>
      <c r="C20" s="161" t="s">
        <v>523</v>
      </c>
      <c r="D20" s="169" t="s">
        <v>524</v>
      </c>
      <c r="E20" s="170">
        <v>10000</v>
      </c>
      <c r="F20" s="171" t="s">
        <v>500</v>
      </c>
      <c r="G20" s="172" t="s">
        <v>509</v>
      </c>
      <c r="H20" s="193"/>
    </row>
    <row r="21" spans="1:8" s="81" customFormat="1" ht="38.25" customHeight="1" x14ac:dyDescent="0.25">
      <c r="A21" s="169">
        <f t="shared" si="0"/>
        <v>13</v>
      </c>
      <c r="B21" s="169" t="s">
        <v>497</v>
      </c>
      <c r="C21" s="161" t="s">
        <v>525</v>
      </c>
      <c r="D21" s="169" t="s">
        <v>526</v>
      </c>
      <c r="E21" s="170">
        <v>10000</v>
      </c>
      <c r="F21" s="171" t="s">
        <v>500</v>
      </c>
      <c r="G21" s="172" t="s">
        <v>509</v>
      </c>
      <c r="H21" s="193"/>
    </row>
    <row r="22" spans="1:8" s="81" customFormat="1" ht="38.25" customHeight="1" x14ac:dyDescent="0.25">
      <c r="A22" s="169">
        <f t="shared" si="0"/>
        <v>14</v>
      </c>
      <c r="B22" s="169" t="s">
        <v>497</v>
      </c>
      <c r="C22" s="161" t="s">
        <v>527</v>
      </c>
      <c r="D22" s="169" t="s">
        <v>499</v>
      </c>
      <c r="E22" s="170">
        <v>7000</v>
      </c>
      <c r="F22" s="171" t="s">
        <v>500</v>
      </c>
      <c r="G22" s="172" t="s">
        <v>509</v>
      </c>
      <c r="H22" s="193"/>
    </row>
    <row r="23" spans="1:8" s="81" customFormat="1" ht="38.25" customHeight="1" x14ac:dyDescent="0.25">
      <c r="A23" s="169">
        <f t="shared" si="0"/>
        <v>15</v>
      </c>
      <c r="B23" s="169" t="s">
        <v>497</v>
      </c>
      <c r="C23" s="161" t="s">
        <v>528</v>
      </c>
      <c r="D23" s="169" t="s">
        <v>529</v>
      </c>
      <c r="E23" s="170">
        <v>10000</v>
      </c>
      <c r="F23" s="171" t="s">
        <v>500</v>
      </c>
      <c r="G23" s="172" t="s">
        <v>509</v>
      </c>
      <c r="H23" s="193"/>
    </row>
    <row r="24" spans="1:8" s="81" customFormat="1" ht="38.25" customHeight="1" x14ac:dyDescent="0.25">
      <c r="A24" s="169">
        <f t="shared" si="0"/>
        <v>16</v>
      </c>
      <c r="B24" s="169" t="s">
        <v>497</v>
      </c>
      <c r="C24" s="169" t="s">
        <v>530</v>
      </c>
      <c r="D24" s="169" t="s">
        <v>531</v>
      </c>
      <c r="E24" s="173">
        <v>8000</v>
      </c>
      <c r="F24" s="171" t="s">
        <v>500</v>
      </c>
      <c r="G24" s="172" t="s">
        <v>509</v>
      </c>
      <c r="H24" s="193"/>
    </row>
    <row r="25" spans="1:8" s="81" customFormat="1" ht="38.25" customHeight="1" x14ac:dyDescent="0.25">
      <c r="A25" s="169">
        <f t="shared" si="0"/>
        <v>17</v>
      </c>
      <c r="B25" s="169" t="s">
        <v>497</v>
      </c>
      <c r="C25" s="161" t="s">
        <v>532</v>
      </c>
      <c r="D25" s="169" t="s">
        <v>533</v>
      </c>
      <c r="E25" s="170">
        <v>10000</v>
      </c>
      <c r="F25" s="171" t="s">
        <v>500</v>
      </c>
      <c r="G25" s="172" t="s">
        <v>501</v>
      </c>
      <c r="H25" s="193"/>
    </row>
    <row r="26" spans="1:8" s="81" customFormat="1" ht="38.25" customHeight="1" x14ac:dyDescent="0.25">
      <c r="A26" s="169">
        <f t="shared" si="0"/>
        <v>18</v>
      </c>
      <c r="B26" s="169" t="s">
        <v>497</v>
      </c>
      <c r="C26" s="161" t="s">
        <v>534</v>
      </c>
      <c r="D26" s="169" t="s">
        <v>535</v>
      </c>
      <c r="E26" s="173">
        <v>10000</v>
      </c>
      <c r="F26" s="171" t="s">
        <v>500</v>
      </c>
      <c r="G26" s="172" t="s">
        <v>501</v>
      </c>
      <c r="H26" s="193"/>
    </row>
    <row r="27" spans="1:8" s="81" customFormat="1" ht="38.25" customHeight="1" x14ac:dyDescent="0.25">
      <c r="A27" s="169">
        <f t="shared" si="0"/>
        <v>19</v>
      </c>
      <c r="B27" s="169" t="s">
        <v>497</v>
      </c>
      <c r="C27" s="161" t="s">
        <v>536</v>
      </c>
      <c r="D27" s="169" t="s">
        <v>524</v>
      </c>
      <c r="E27" s="170">
        <v>10000</v>
      </c>
      <c r="F27" s="171" t="s">
        <v>500</v>
      </c>
      <c r="G27" s="172" t="s">
        <v>501</v>
      </c>
      <c r="H27" s="193"/>
    </row>
    <row r="28" spans="1:8" s="81" customFormat="1" ht="38.25" customHeight="1" x14ac:dyDescent="0.25">
      <c r="A28" s="169">
        <f t="shared" si="0"/>
        <v>20</v>
      </c>
      <c r="B28" s="169" t="s">
        <v>497</v>
      </c>
      <c r="C28" s="161" t="s">
        <v>537</v>
      </c>
      <c r="D28" s="169" t="s">
        <v>508</v>
      </c>
      <c r="E28" s="170">
        <v>6500</v>
      </c>
      <c r="F28" s="171" t="s">
        <v>538</v>
      </c>
      <c r="G28" s="172" t="s">
        <v>501</v>
      </c>
      <c r="H28" s="193"/>
    </row>
    <row r="29" spans="1:8" s="81" customFormat="1" ht="38.25" customHeight="1" x14ac:dyDescent="0.25">
      <c r="A29" s="169">
        <f t="shared" si="0"/>
        <v>21</v>
      </c>
      <c r="B29" s="169" t="s">
        <v>497</v>
      </c>
      <c r="C29" s="161" t="s">
        <v>539</v>
      </c>
      <c r="D29" s="169" t="s">
        <v>540</v>
      </c>
      <c r="E29" s="173">
        <v>12000</v>
      </c>
      <c r="F29" s="171" t="s">
        <v>500</v>
      </c>
      <c r="G29" s="172" t="s">
        <v>501</v>
      </c>
      <c r="H29" s="193"/>
    </row>
    <row r="30" spans="1:8" s="81" customFormat="1" ht="38.25" customHeight="1" x14ac:dyDescent="0.25">
      <c r="A30" s="169">
        <f t="shared" si="0"/>
        <v>22</v>
      </c>
      <c r="B30" s="169" t="s">
        <v>497</v>
      </c>
      <c r="C30" s="161" t="s">
        <v>541</v>
      </c>
      <c r="D30" s="169" t="s">
        <v>531</v>
      </c>
      <c r="E30" s="170">
        <v>8000</v>
      </c>
      <c r="F30" s="171" t="s">
        <v>500</v>
      </c>
      <c r="G30" s="172" t="s">
        <v>509</v>
      </c>
      <c r="H30" s="193"/>
    </row>
    <row r="31" spans="1:8" s="81" customFormat="1" ht="38.25" customHeight="1" x14ac:dyDescent="0.25">
      <c r="A31" s="169">
        <f t="shared" si="0"/>
        <v>23</v>
      </c>
      <c r="B31" s="169" t="s">
        <v>497</v>
      </c>
      <c r="C31" s="161" t="s">
        <v>542</v>
      </c>
      <c r="D31" s="169" t="s">
        <v>543</v>
      </c>
      <c r="E31" s="173">
        <v>9000</v>
      </c>
      <c r="F31" s="171" t="s">
        <v>500</v>
      </c>
      <c r="G31" s="172" t="s">
        <v>501</v>
      </c>
      <c r="H31" s="193"/>
    </row>
    <row r="32" spans="1:8" s="81" customFormat="1" ht="38.25" customHeight="1" x14ac:dyDescent="0.25">
      <c r="A32" s="169">
        <f t="shared" si="0"/>
        <v>24</v>
      </c>
      <c r="B32" s="169" t="s">
        <v>497</v>
      </c>
      <c r="C32" s="161" t="s">
        <v>544</v>
      </c>
      <c r="D32" s="169" t="s">
        <v>545</v>
      </c>
      <c r="E32" s="173">
        <v>10000</v>
      </c>
      <c r="F32" s="171" t="s">
        <v>500</v>
      </c>
      <c r="G32" s="172" t="s">
        <v>501</v>
      </c>
      <c r="H32" s="193"/>
    </row>
    <row r="33" spans="1:8" s="81" customFormat="1" ht="38.25" customHeight="1" x14ac:dyDescent="0.25">
      <c r="A33" s="169">
        <f t="shared" si="0"/>
        <v>25</v>
      </c>
      <c r="B33" s="169" t="s">
        <v>497</v>
      </c>
      <c r="C33" s="161" t="s">
        <v>546</v>
      </c>
      <c r="D33" s="169" t="s">
        <v>535</v>
      </c>
      <c r="E33" s="173">
        <v>9000</v>
      </c>
      <c r="F33" s="171" t="s">
        <v>500</v>
      </c>
      <c r="G33" s="172" t="s">
        <v>501</v>
      </c>
      <c r="H33" s="193"/>
    </row>
    <row r="34" spans="1:8" s="81" customFormat="1" ht="38.25" customHeight="1" x14ac:dyDescent="0.25">
      <c r="A34" s="169">
        <f t="shared" si="0"/>
        <v>26</v>
      </c>
      <c r="B34" s="169" t="s">
        <v>497</v>
      </c>
      <c r="C34" s="161" t="s">
        <v>547</v>
      </c>
      <c r="D34" s="169" t="s">
        <v>548</v>
      </c>
      <c r="E34" s="170">
        <v>10000</v>
      </c>
      <c r="F34" s="171" t="s">
        <v>500</v>
      </c>
      <c r="G34" s="172" t="s">
        <v>501</v>
      </c>
      <c r="H34" s="193"/>
    </row>
    <row r="35" spans="1:8" s="81" customFormat="1" ht="38.25" customHeight="1" x14ac:dyDescent="0.25">
      <c r="A35" s="169">
        <f t="shared" si="0"/>
        <v>27</v>
      </c>
      <c r="B35" s="169" t="s">
        <v>497</v>
      </c>
      <c r="C35" s="161" t="s">
        <v>549</v>
      </c>
      <c r="D35" s="169" t="s">
        <v>499</v>
      </c>
      <c r="E35" s="174">
        <f>8000+8000</f>
        <v>16000</v>
      </c>
      <c r="F35" s="171" t="s">
        <v>500</v>
      </c>
      <c r="G35" s="171" t="s">
        <v>550</v>
      </c>
      <c r="H35" s="193"/>
    </row>
    <row r="36" spans="1:8" s="81" customFormat="1" ht="38.25" customHeight="1" x14ac:dyDescent="0.25">
      <c r="A36" s="169">
        <f t="shared" si="0"/>
        <v>28</v>
      </c>
      <c r="B36" s="169" t="s">
        <v>497</v>
      </c>
      <c r="C36" s="161" t="s">
        <v>551</v>
      </c>
      <c r="D36" s="169" t="s">
        <v>552</v>
      </c>
      <c r="E36" s="173">
        <v>10000</v>
      </c>
      <c r="F36" s="171" t="s">
        <v>500</v>
      </c>
      <c r="G36" s="172" t="s">
        <v>501</v>
      </c>
      <c r="H36" s="193"/>
    </row>
    <row r="37" spans="1:8" s="81" customFormat="1" ht="38.25" customHeight="1" x14ac:dyDescent="0.25">
      <c r="A37" s="169">
        <f t="shared" si="0"/>
        <v>29</v>
      </c>
      <c r="B37" s="169" t="s">
        <v>497</v>
      </c>
      <c r="C37" s="161" t="s">
        <v>553</v>
      </c>
      <c r="D37" s="169" t="s">
        <v>554</v>
      </c>
      <c r="E37" s="173">
        <v>8000</v>
      </c>
      <c r="F37" s="171" t="s">
        <v>500</v>
      </c>
      <c r="G37" s="172" t="s">
        <v>501</v>
      </c>
      <c r="H37" s="193"/>
    </row>
    <row r="38" spans="1:8" s="81" customFormat="1" ht="38.25" customHeight="1" x14ac:dyDescent="0.25">
      <c r="A38" s="169">
        <f t="shared" si="0"/>
        <v>30</v>
      </c>
      <c r="B38" s="169" t="s">
        <v>497</v>
      </c>
      <c r="C38" s="161" t="s">
        <v>555</v>
      </c>
      <c r="D38" s="169" t="s">
        <v>556</v>
      </c>
      <c r="E38" s="174">
        <v>8000</v>
      </c>
      <c r="F38" s="171" t="s">
        <v>557</v>
      </c>
      <c r="G38" s="172" t="s">
        <v>501</v>
      </c>
      <c r="H38" s="193"/>
    </row>
    <row r="39" spans="1:8" s="81" customFormat="1" ht="38.25" customHeight="1" x14ac:dyDescent="0.25">
      <c r="A39" s="169">
        <f t="shared" si="0"/>
        <v>31</v>
      </c>
      <c r="B39" s="169" t="s">
        <v>497</v>
      </c>
      <c r="C39" s="161" t="s">
        <v>558</v>
      </c>
      <c r="D39" s="169" t="s">
        <v>559</v>
      </c>
      <c r="E39" s="173">
        <v>12000</v>
      </c>
      <c r="F39" s="171" t="s">
        <v>560</v>
      </c>
      <c r="G39" s="172" t="s">
        <v>501</v>
      </c>
      <c r="H39" s="193"/>
    </row>
    <row r="40" spans="1:8" s="81" customFormat="1" ht="38.25" customHeight="1" x14ac:dyDescent="0.25">
      <c r="A40" s="169">
        <f t="shared" si="0"/>
        <v>32</v>
      </c>
      <c r="B40" s="169" t="s">
        <v>497</v>
      </c>
      <c r="C40" s="161" t="s">
        <v>561</v>
      </c>
      <c r="D40" s="169" t="s">
        <v>562</v>
      </c>
      <c r="E40" s="170">
        <v>15000</v>
      </c>
      <c r="F40" s="171" t="s">
        <v>563</v>
      </c>
      <c r="G40" s="172" t="s">
        <v>509</v>
      </c>
      <c r="H40" s="193"/>
    </row>
    <row r="41" spans="1:8" s="81" customFormat="1" ht="38.25" customHeight="1" x14ac:dyDescent="0.25">
      <c r="A41" s="169">
        <f t="shared" si="0"/>
        <v>33</v>
      </c>
      <c r="B41" s="169" t="s">
        <v>497</v>
      </c>
      <c r="C41" s="161" t="s">
        <v>564</v>
      </c>
      <c r="D41" s="169" t="s">
        <v>499</v>
      </c>
      <c r="E41" s="174">
        <v>5000</v>
      </c>
      <c r="F41" s="171" t="s">
        <v>565</v>
      </c>
      <c r="G41" s="172" t="s">
        <v>509</v>
      </c>
      <c r="H41" s="193"/>
    </row>
    <row r="42" spans="1:8" s="81" customFormat="1" ht="38.25" customHeight="1" x14ac:dyDescent="0.25">
      <c r="A42" s="169">
        <f t="shared" si="0"/>
        <v>34</v>
      </c>
      <c r="B42" s="169" t="s">
        <v>497</v>
      </c>
      <c r="C42" s="161" t="s">
        <v>566</v>
      </c>
      <c r="D42" s="169" t="s">
        <v>552</v>
      </c>
      <c r="E42" s="174">
        <v>10000</v>
      </c>
      <c r="F42" s="171" t="s">
        <v>565</v>
      </c>
      <c r="G42" s="172" t="s">
        <v>501</v>
      </c>
      <c r="H42" s="193"/>
    </row>
    <row r="43" spans="1:8" s="81" customFormat="1" ht="38.25" customHeight="1" x14ac:dyDescent="0.25">
      <c r="A43" s="169">
        <f t="shared" si="0"/>
        <v>35</v>
      </c>
      <c r="B43" s="169" t="s">
        <v>497</v>
      </c>
      <c r="C43" s="161" t="s">
        <v>567</v>
      </c>
      <c r="D43" s="169" t="s">
        <v>568</v>
      </c>
      <c r="E43" s="170">
        <v>12500</v>
      </c>
      <c r="F43" s="171" t="s">
        <v>569</v>
      </c>
      <c r="G43" s="172" t="s">
        <v>509</v>
      </c>
      <c r="H43" s="193"/>
    </row>
    <row r="44" spans="1:8" s="81" customFormat="1" ht="38.25" customHeight="1" x14ac:dyDescent="0.25">
      <c r="A44" s="169">
        <f t="shared" si="0"/>
        <v>36</v>
      </c>
      <c r="B44" s="169" t="s">
        <v>497</v>
      </c>
      <c r="C44" s="161" t="s">
        <v>570</v>
      </c>
      <c r="D44" s="169" t="s">
        <v>545</v>
      </c>
      <c r="E44" s="174">
        <v>10000</v>
      </c>
      <c r="F44" s="171" t="s">
        <v>571</v>
      </c>
      <c r="G44" s="171"/>
      <c r="H44" s="193"/>
    </row>
    <row r="45" spans="1:8" s="81" customFormat="1" ht="38.25" customHeight="1" x14ac:dyDescent="0.25">
      <c r="A45" s="169">
        <f t="shared" si="0"/>
        <v>37</v>
      </c>
      <c r="B45" s="169" t="s">
        <v>497</v>
      </c>
      <c r="C45" s="161" t="s">
        <v>572</v>
      </c>
      <c r="D45" s="169" t="s">
        <v>573</v>
      </c>
      <c r="E45" s="170">
        <f>10000+2903.33</f>
        <v>12903.33</v>
      </c>
      <c r="F45" s="171" t="s">
        <v>574</v>
      </c>
      <c r="G45" s="171"/>
      <c r="H45" s="193"/>
    </row>
    <row r="46" spans="1:8" s="81" customFormat="1" ht="38.25" customHeight="1" x14ac:dyDescent="0.25">
      <c r="A46" s="169">
        <f t="shared" si="0"/>
        <v>38</v>
      </c>
      <c r="B46" s="169" t="s">
        <v>497</v>
      </c>
      <c r="C46" s="161" t="s">
        <v>575</v>
      </c>
      <c r="D46" s="169" t="s">
        <v>511</v>
      </c>
      <c r="E46" s="170">
        <v>10000</v>
      </c>
      <c r="F46" s="171" t="s">
        <v>571</v>
      </c>
      <c r="G46" s="171"/>
      <c r="H46" s="193"/>
    </row>
    <row r="47" spans="1:8" s="81" customFormat="1" ht="38.25" customHeight="1" x14ac:dyDescent="0.25">
      <c r="A47" s="169">
        <f t="shared" si="0"/>
        <v>39</v>
      </c>
      <c r="B47" s="169" t="s">
        <v>497</v>
      </c>
      <c r="C47" s="161" t="s">
        <v>576</v>
      </c>
      <c r="D47" s="169" t="s">
        <v>577</v>
      </c>
      <c r="E47" s="170">
        <v>8000</v>
      </c>
      <c r="F47" s="171" t="s">
        <v>578</v>
      </c>
      <c r="G47" s="171"/>
      <c r="H47" s="193"/>
    </row>
    <row r="48" spans="1:8" s="81" customFormat="1" ht="38.25" customHeight="1" x14ac:dyDescent="0.25">
      <c r="A48" s="169">
        <f t="shared" si="0"/>
        <v>40</v>
      </c>
      <c r="B48" s="169" t="s">
        <v>497</v>
      </c>
      <c r="C48" s="161" t="s">
        <v>579</v>
      </c>
      <c r="D48" s="169" t="s">
        <v>499</v>
      </c>
      <c r="E48" s="170">
        <v>6500</v>
      </c>
      <c r="F48" s="171" t="s">
        <v>580</v>
      </c>
      <c r="G48" s="172" t="s">
        <v>509</v>
      </c>
      <c r="H48" s="193"/>
    </row>
    <row r="49" spans="1:8" s="81" customFormat="1" ht="38.25" customHeight="1" x14ac:dyDescent="0.25">
      <c r="A49" s="169">
        <f t="shared" si="0"/>
        <v>41</v>
      </c>
      <c r="B49" s="169" t="s">
        <v>497</v>
      </c>
      <c r="C49" s="161" t="s">
        <v>581</v>
      </c>
      <c r="D49" s="169" t="s">
        <v>582</v>
      </c>
      <c r="E49" s="174">
        <v>10000</v>
      </c>
      <c r="F49" s="171" t="s">
        <v>571</v>
      </c>
      <c r="G49" s="171"/>
      <c r="H49" s="193"/>
    </row>
    <row r="50" spans="1:8" s="81" customFormat="1" ht="38.25" customHeight="1" x14ac:dyDescent="0.25">
      <c r="A50" s="169">
        <f t="shared" si="0"/>
        <v>42</v>
      </c>
      <c r="B50" s="169" t="s">
        <v>497</v>
      </c>
      <c r="C50" s="161" t="s">
        <v>583</v>
      </c>
      <c r="D50" s="169" t="s">
        <v>533</v>
      </c>
      <c r="E50" s="170">
        <f>10000+2666.67</f>
        <v>12666.67</v>
      </c>
      <c r="F50" s="171" t="s">
        <v>584</v>
      </c>
      <c r="G50" s="172" t="s">
        <v>501</v>
      </c>
      <c r="H50" s="193"/>
    </row>
    <row r="51" spans="1:8" s="81" customFormat="1" ht="38.25" customHeight="1" x14ac:dyDescent="0.25">
      <c r="A51" s="169">
        <f t="shared" si="0"/>
        <v>43</v>
      </c>
      <c r="B51" s="169" t="s">
        <v>497</v>
      </c>
      <c r="C51" s="161" t="s">
        <v>585</v>
      </c>
      <c r="D51" s="169" t="s">
        <v>586</v>
      </c>
      <c r="E51" s="170">
        <v>8000</v>
      </c>
      <c r="F51" s="171" t="s">
        <v>587</v>
      </c>
      <c r="G51" s="171"/>
      <c r="H51" s="193"/>
    </row>
    <row r="52" spans="1:8" s="81" customFormat="1" ht="38.25" customHeight="1" x14ac:dyDescent="0.25">
      <c r="A52" s="169">
        <f t="shared" si="0"/>
        <v>44</v>
      </c>
      <c r="B52" s="169" t="s">
        <v>497</v>
      </c>
      <c r="C52" s="161" t="s">
        <v>588</v>
      </c>
      <c r="D52" s="169" t="s">
        <v>499</v>
      </c>
      <c r="E52" s="170">
        <v>6500</v>
      </c>
      <c r="F52" s="171" t="s">
        <v>580</v>
      </c>
      <c r="G52" s="172" t="s">
        <v>501</v>
      </c>
      <c r="H52" s="193"/>
    </row>
    <row r="53" spans="1:8" s="81" customFormat="1" ht="38.25" customHeight="1" x14ac:dyDescent="0.25">
      <c r="A53" s="169">
        <f t="shared" si="0"/>
        <v>45</v>
      </c>
      <c r="B53" s="169" t="s">
        <v>497</v>
      </c>
      <c r="C53" s="161" t="s">
        <v>589</v>
      </c>
      <c r="D53" s="169" t="s">
        <v>590</v>
      </c>
      <c r="E53" s="170">
        <v>8000</v>
      </c>
      <c r="F53" s="171" t="s">
        <v>571</v>
      </c>
      <c r="G53" s="171"/>
      <c r="H53" s="193"/>
    </row>
    <row r="54" spans="1:8" s="81" customFormat="1" ht="38.25" customHeight="1" x14ac:dyDescent="0.25">
      <c r="A54" s="169">
        <f t="shared" si="0"/>
        <v>46</v>
      </c>
      <c r="B54" s="169" t="s">
        <v>497</v>
      </c>
      <c r="C54" s="161" t="s">
        <v>591</v>
      </c>
      <c r="D54" s="169" t="s">
        <v>511</v>
      </c>
      <c r="E54" s="170">
        <v>10000</v>
      </c>
      <c r="F54" s="171" t="s">
        <v>571</v>
      </c>
      <c r="G54" s="171"/>
      <c r="H54" s="193"/>
    </row>
    <row r="55" spans="1:8" s="81" customFormat="1" ht="38.25" customHeight="1" x14ac:dyDescent="0.25">
      <c r="A55" s="169">
        <f t="shared" si="0"/>
        <v>47</v>
      </c>
      <c r="B55" s="169" t="s">
        <v>497</v>
      </c>
      <c r="C55" s="161" t="s">
        <v>592</v>
      </c>
      <c r="D55" s="169" t="s">
        <v>593</v>
      </c>
      <c r="E55" s="170">
        <v>7000</v>
      </c>
      <c r="F55" s="171" t="s">
        <v>594</v>
      </c>
      <c r="G55" s="171"/>
      <c r="H55" s="193"/>
    </row>
    <row r="56" spans="1:8" s="81" customFormat="1" ht="38.25" customHeight="1" x14ac:dyDescent="0.25">
      <c r="A56" s="169">
        <f t="shared" si="0"/>
        <v>48</v>
      </c>
      <c r="B56" s="169" t="s">
        <v>497</v>
      </c>
      <c r="C56" s="161" t="s">
        <v>595</v>
      </c>
      <c r="D56" s="169" t="s">
        <v>596</v>
      </c>
      <c r="E56" s="170">
        <v>7000</v>
      </c>
      <c r="F56" s="171" t="s">
        <v>594</v>
      </c>
      <c r="G56" s="171"/>
      <c r="H56" s="193"/>
    </row>
    <row r="57" spans="1:8" s="81" customFormat="1" ht="38.25" customHeight="1" x14ac:dyDescent="0.25">
      <c r="A57" s="169">
        <f t="shared" si="0"/>
        <v>49</v>
      </c>
      <c r="B57" s="169" t="s">
        <v>497</v>
      </c>
      <c r="C57" s="161" t="s">
        <v>597</v>
      </c>
      <c r="D57" s="169" t="s">
        <v>598</v>
      </c>
      <c r="E57" s="170">
        <v>7000</v>
      </c>
      <c r="F57" s="171" t="s">
        <v>599</v>
      </c>
      <c r="G57" s="171"/>
      <c r="H57" s="193"/>
    </row>
    <row r="58" spans="1:8" s="81" customFormat="1" ht="38.25" customHeight="1" x14ac:dyDescent="0.25">
      <c r="A58" s="169">
        <f t="shared" si="0"/>
        <v>50</v>
      </c>
      <c r="B58" s="169" t="s">
        <v>497</v>
      </c>
      <c r="C58" s="161" t="s">
        <v>600</v>
      </c>
      <c r="D58" s="169" t="s">
        <v>596</v>
      </c>
      <c r="E58" s="173">
        <v>7000</v>
      </c>
      <c r="F58" s="171" t="s">
        <v>601</v>
      </c>
      <c r="G58" s="171"/>
      <c r="H58" s="193"/>
    </row>
    <row r="59" spans="1:8" s="81" customFormat="1" ht="38.25" customHeight="1" x14ac:dyDescent="0.25">
      <c r="A59" s="169">
        <f t="shared" si="0"/>
        <v>51</v>
      </c>
      <c r="B59" s="169" t="s">
        <v>497</v>
      </c>
      <c r="C59" s="161" t="s">
        <v>602</v>
      </c>
      <c r="D59" s="169" t="s">
        <v>511</v>
      </c>
      <c r="E59" s="170">
        <f>10000+2903.33</f>
        <v>12903.33</v>
      </c>
      <c r="F59" s="171" t="s">
        <v>574</v>
      </c>
      <c r="G59" s="171"/>
      <c r="H59" s="193"/>
    </row>
    <row r="60" spans="1:8" s="81" customFormat="1" ht="38.25" customHeight="1" x14ac:dyDescent="0.25">
      <c r="A60" s="169">
        <f t="shared" si="0"/>
        <v>52</v>
      </c>
      <c r="B60" s="169" t="s">
        <v>497</v>
      </c>
      <c r="C60" s="161" t="s">
        <v>603</v>
      </c>
      <c r="D60" s="169" t="s">
        <v>604</v>
      </c>
      <c r="E60" s="170">
        <f>6500+3354.84</f>
        <v>9854.84</v>
      </c>
      <c r="F60" s="171" t="s">
        <v>605</v>
      </c>
      <c r="G60" s="171"/>
      <c r="H60" s="193"/>
    </row>
    <row r="61" spans="1:8" s="81" customFormat="1" ht="38.25" customHeight="1" x14ac:dyDescent="0.25">
      <c r="A61" s="169">
        <f t="shared" si="0"/>
        <v>53</v>
      </c>
      <c r="B61" s="169" t="s">
        <v>497</v>
      </c>
      <c r="C61" s="161" t="s">
        <v>606</v>
      </c>
      <c r="D61" s="169" t="s">
        <v>596</v>
      </c>
      <c r="E61" s="170">
        <f>6500+3354.84</f>
        <v>9854.84</v>
      </c>
      <c r="F61" s="171" t="s">
        <v>605</v>
      </c>
      <c r="G61" s="171"/>
      <c r="H61" s="193"/>
    </row>
    <row r="62" spans="1:8" s="81" customFormat="1" ht="38.25" customHeight="1" x14ac:dyDescent="0.25">
      <c r="A62" s="169">
        <f t="shared" si="0"/>
        <v>54</v>
      </c>
      <c r="B62" s="169" t="s">
        <v>497</v>
      </c>
      <c r="C62" s="161" t="s">
        <v>607</v>
      </c>
      <c r="D62" s="169" t="s">
        <v>508</v>
      </c>
      <c r="E62" s="170">
        <f>6500+3354.84</f>
        <v>9854.84</v>
      </c>
      <c r="F62" s="171" t="s">
        <v>605</v>
      </c>
      <c r="G62" s="171"/>
      <c r="H62" s="193"/>
    </row>
    <row r="63" spans="1:8" s="81" customFormat="1" ht="38.25" customHeight="1" x14ac:dyDescent="0.25">
      <c r="A63" s="169">
        <f t="shared" si="0"/>
        <v>55</v>
      </c>
      <c r="B63" s="169" t="s">
        <v>497</v>
      </c>
      <c r="C63" s="161" t="s">
        <v>608</v>
      </c>
      <c r="D63" s="169" t="s">
        <v>535</v>
      </c>
      <c r="E63" s="170">
        <f>10000+2903.33</f>
        <v>12903.33</v>
      </c>
      <c r="F63" s="171" t="s">
        <v>574</v>
      </c>
      <c r="G63" s="171"/>
      <c r="H63" s="193"/>
    </row>
    <row r="64" spans="1:8" s="81" customFormat="1" ht="38.25" customHeight="1" x14ac:dyDescent="0.25">
      <c r="A64" s="169">
        <f t="shared" si="0"/>
        <v>56</v>
      </c>
      <c r="B64" s="169" t="s">
        <v>497</v>
      </c>
      <c r="C64" s="161" t="s">
        <v>609</v>
      </c>
      <c r="D64" s="169" t="s">
        <v>596</v>
      </c>
      <c r="E64" s="170">
        <v>6500</v>
      </c>
      <c r="F64" s="171" t="s">
        <v>610</v>
      </c>
      <c r="G64" s="171"/>
      <c r="H64" s="193"/>
    </row>
    <row r="65" spans="1:8" s="81" customFormat="1" ht="38.25" customHeight="1" x14ac:dyDescent="0.25">
      <c r="A65" s="169">
        <f t="shared" si="0"/>
        <v>57</v>
      </c>
      <c r="B65" s="169" t="s">
        <v>497</v>
      </c>
      <c r="C65" s="161" t="s">
        <v>611</v>
      </c>
      <c r="D65" s="169" t="s">
        <v>526</v>
      </c>
      <c r="E65" s="170">
        <f>10000+2666.67</f>
        <v>12666.67</v>
      </c>
      <c r="F65" s="171" t="s">
        <v>584</v>
      </c>
      <c r="G65" s="172" t="s">
        <v>501</v>
      </c>
      <c r="H65" s="193"/>
    </row>
    <row r="66" spans="1:8" s="81" customFormat="1" ht="38.25" customHeight="1" x14ac:dyDescent="0.25">
      <c r="A66" s="169">
        <f t="shared" si="0"/>
        <v>58</v>
      </c>
      <c r="B66" s="169" t="s">
        <v>497</v>
      </c>
      <c r="C66" s="161" t="s">
        <v>612</v>
      </c>
      <c r="D66" s="169" t="s">
        <v>556</v>
      </c>
      <c r="E66" s="170">
        <v>7000</v>
      </c>
      <c r="F66" s="171" t="s">
        <v>613</v>
      </c>
      <c r="G66" s="172" t="s">
        <v>501</v>
      </c>
      <c r="H66" s="193"/>
    </row>
    <row r="67" spans="1:8" s="81" customFormat="1" ht="38.25" customHeight="1" x14ac:dyDescent="0.25">
      <c r="A67" s="169">
        <f t="shared" si="0"/>
        <v>59</v>
      </c>
      <c r="B67" s="169" t="s">
        <v>497</v>
      </c>
      <c r="C67" s="161" t="s">
        <v>614</v>
      </c>
      <c r="D67" s="169" t="s">
        <v>499</v>
      </c>
      <c r="E67" s="170">
        <v>6500</v>
      </c>
      <c r="F67" s="171" t="s">
        <v>613</v>
      </c>
      <c r="G67" s="172" t="s">
        <v>501</v>
      </c>
      <c r="H67" s="193"/>
    </row>
    <row r="68" spans="1:8" s="81" customFormat="1" ht="38.25" customHeight="1" x14ac:dyDescent="0.25">
      <c r="A68" s="169">
        <f t="shared" si="0"/>
        <v>60</v>
      </c>
      <c r="B68" s="169" t="s">
        <v>497</v>
      </c>
      <c r="C68" s="161" t="s">
        <v>615</v>
      </c>
      <c r="D68" s="169" t="s">
        <v>616</v>
      </c>
      <c r="E68" s="173">
        <v>8000</v>
      </c>
      <c r="F68" s="171" t="s">
        <v>500</v>
      </c>
      <c r="G68" s="172" t="s">
        <v>501</v>
      </c>
      <c r="H68" s="193"/>
    </row>
    <row r="69" spans="1:8" s="81" customFormat="1" ht="38.25" customHeight="1" x14ac:dyDescent="0.25">
      <c r="A69" s="169">
        <f t="shared" si="0"/>
        <v>61</v>
      </c>
      <c r="B69" s="169" t="s">
        <v>497</v>
      </c>
      <c r="C69" s="161" t="s">
        <v>617</v>
      </c>
      <c r="D69" s="169" t="s">
        <v>531</v>
      </c>
      <c r="E69" s="170">
        <v>7000</v>
      </c>
      <c r="F69" s="171" t="s">
        <v>500</v>
      </c>
      <c r="G69" s="172" t="s">
        <v>501</v>
      </c>
      <c r="H69" s="193"/>
    </row>
    <row r="70" spans="1:8" s="81" customFormat="1" ht="38.25" customHeight="1" x14ac:dyDescent="0.25">
      <c r="A70" s="169">
        <f t="shared" si="0"/>
        <v>62</v>
      </c>
      <c r="B70" s="169" t="s">
        <v>497</v>
      </c>
      <c r="C70" s="161" t="s">
        <v>618</v>
      </c>
      <c r="D70" s="169" t="s">
        <v>533</v>
      </c>
      <c r="E70" s="173">
        <v>10000</v>
      </c>
      <c r="F70" s="171" t="s">
        <v>500</v>
      </c>
      <c r="G70" s="172" t="s">
        <v>501</v>
      </c>
      <c r="H70" s="193"/>
    </row>
    <row r="71" spans="1:8" s="81" customFormat="1" ht="38.25" customHeight="1" x14ac:dyDescent="0.25">
      <c r="A71" s="169">
        <f t="shared" si="0"/>
        <v>63</v>
      </c>
      <c r="B71" s="169" t="s">
        <v>497</v>
      </c>
      <c r="C71" s="161" t="s">
        <v>619</v>
      </c>
      <c r="D71" s="169" t="s">
        <v>531</v>
      </c>
      <c r="E71" s="173">
        <v>8000</v>
      </c>
      <c r="F71" s="171" t="s">
        <v>500</v>
      </c>
      <c r="G71" s="172" t="s">
        <v>620</v>
      </c>
      <c r="H71" s="193"/>
    </row>
    <row r="72" spans="1:8" s="81" customFormat="1" ht="38.25" customHeight="1" x14ac:dyDescent="0.25">
      <c r="A72" s="169">
        <f t="shared" si="0"/>
        <v>64</v>
      </c>
      <c r="B72" s="169" t="s">
        <v>497</v>
      </c>
      <c r="C72" s="161" t="s">
        <v>621</v>
      </c>
      <c r="D72" s="169" t="s">
        <v>622</v>
      </c>
      <c r="E72" s="173">
        <v>8000</v>
      </c>
      <c r="F72" s="171" t="s">
        <v>500</v>
      </c>
      <c r="G72" s="172" t="s">
        <v>620</v>
      </c>
      <c r="H72" s="193"/>
    </row>
    <row r="73" spans="1:8" s="81" customFormat="1" ht="38.25" customHeight="1" x14ac:dyDescent="0.25">
      <c r="A73" s="169">
        <f t="shared" si="0"/>
        <v>65</v>
      </c>
      <c r="B73" s="169" t="s">
        <v>497</v>
      </c>
      <c r="C73" s="161" t="s">
        <v>623</v>
      </c>
      <c r="D73" s="169" t="s">
        <v>596</v>
      </c>
      <c r="E73" s="173">
        <v>7000</v>
      </c>
      <c r="F73" s="171" t="s">
        <v>500</v>
      </c>
      <c r="G73" s="172" t="s">
        <v>620</v>
      </c>
      <c r="H73" s="193"/>
    </row>
    <row r="74" spans="1:8" s="81" customFormat="1" ht="38.25" customHeight="1" x14ac:dyDescent="0.25">
      <c r="A74" s="169">
        <f t="shared" si="0"/>
        <v>66</v>
      </c>
      <c r="B74" s="169" t="s">
        <v>497</v>
      </c>
      <c r="C74" s="161" t="s">
        <v>624</v>
      </c>
      <c r="D74" s="169" t="s">
        <v>545</v>
      </c>
      <c r="E74" s="173">
        <v>10000</v>
      </c>
      <c r="F74" s="171" t="s">
        <v>500</v>
      </c>
      <c r="G74" s="172" t="s">
        <v>620</v>
      </c>
      <c r="H74" s="193"/>
    </row>
    <row r="75" spans="1:8" s="81" customFormat="1" ht="38.25" customHeight="1" x14ac:dyDescent="0.25">
      <c r="A75" s="169">
        <f t="shared" ref="A75:A138" si="1">A74+1</f>
        <v>67</v>
      </c>
      <c r="B75" s="169" t="s">
        <v>497</v>
      </c>
      <c r="C75" s="161" t="s">
        <v>625</v>
      </c>
      <c r="D75" s="169" t="s">
        <v>622</v>
      </c>
      <c r="E75" s="173">
        <v>8000</v>
      </c>
      <c r="F75" s="171" t="s">
        <v>500</v>
      </c>
      <c r="G75" s="172" t="s">
        <v>620</v>
      </c>
      <c r="H75" s="193"/>
    </row>
    <row r="76" spans="1:8" s="81" customFormat="1" ht="38.25" customHeight="1" x14ac:dyDescent="0.25">
      <c r="A76" s="169">
        <f t="shared" si="1"/>
        <v>68</v>
      </c>
      <c r="B76" s="169" t="s">
        <v>497</v>
      </c>
      <c r="C76" s="161" t="s">
        <v>626</v>
      </c>
      <c r="D76" s="169" t="s">
        <v>627</v>
      </c>
      <c r="E76" s="170">
        <v>6500</v>
      </c>
      <c r="F76" s="171" t="s">
        <v>628</v>
      </c>
      <c r="G76" s="171"/>
      <c r="H76" s="193"/>
    </row>
    <row r="77" spans="1:8" s="81" customFormat="1" ht="38.25" customHeight="1" x14ac:dyDescent="0.25">
      <c r="A77" s="169">
        <f t="shared" si="1"/>
        <v>69</v>
      </c>
      <c r="B77" s="169" t="s">
        <v>497</v>
      </c>
      <c r="C77" s="161" t="s">
        <v>629</v>
      </c>
      <c r="D77" s="169" t="s">
        <v>630</v>
      </c>
      <c r="E77" s="173">
        <v>6500</v>
      </c>
      <c r="F77" s="171" t="s">
        <v>557</v>
      </c>
      <c r="G77" s="171"/>
      <c r="H77" s="193"/>
    </row>
    <row r="78" spans="1:8" s="81" customFormat="1" ht="38.25" customHeight="1" x14ac:dyDescent="0.25">
      <c r="A78" s="169">
        <f t="shared" si="1"/>
        <v>70</v>
      </c>
      <c r="B78" s="169" t="s">
        <v>497</v>
      </c>
      <c r="C78" s="161" t="s">
        <v>631</v>
      </c>
      <c r="D78" s="169" t="s">
        <v>535</v>
      </c>
      <c r="E78" s="173">
        <v>8000</v>
      </c>
      <c r="F78" s="171" t="s">
        <v>557</v>
      </c>
      <c r="G78" s="171"/>
      <c r="H78" s="193"/>
    </row>
    <row r="79" spans="1:8" s="81" customFormat="1" ht="38.25" customHeight="1" x14ac:dyDescent="0.25">
      <c r="A79" s="169">
        <f t="shared" si="1"/>
        <v>71</v>
      </c>
      <c r="B79" s="169" t="s">
        <v>497</v>
      </c>
      <c r="C79" s="161" t="s">
        <v>632</v>
      </c>
      <c r="D79" s="169" t="s">
        <v>633</v>
      </c>
      <c r="E79" s="173">
        <v>10000</v>
      </c>
      <c r="F79" s="171" t="s">
        <v>557</v>
      </c>
      <c r="G79" s="171"/>
      <c r="H79" s="193"/>
    </row>
    <row r="80" spans="1:8" s="81" customFormat="1" ht="38.25" customHeight="1" x14ac:dyDescent="0.25">
      <c r="A80" s="169">
        <f t="shared" si="1"/>
        <v>72</v>
      </c>
      <c r="B80" s="169" t="s">
        <v>497</v>
      </c>
      <c r="C80" s="161" t="s">
        <v>634</v>
      </c>
      <c r="D80" s="169" t="s">
        <v>508</v>
      </c>
      <c r="E80" s="173">
        <v>8000</v>
      </c>
      <c r="F80" s="171" t="s">
        <v>500</v>
      </c>
      <c r="G80" s="172" t="s">
        <v>635</v>
      </c>
      <c r="H80" s="193"/>
    </row>
    <row r="81" spans="1:8" s="81" customFormat="1" ht="38.25" customHeight="1" x14ac:dyDescent="0.25">
      <c r="A81" s="169">
        <f t="shared" si="1"/>
        <v>73</v>
      </c>
      <c r="B81" s="169" t="s">
        <v>497</v>
      </c>
      <c r="C81" s="161" t="s">
        <v>636</v>
      </c>
      <c r="D81" s="169" t="s">
        <v>637</v>
      </c>
      <c r="E81" s="173">
        <v>8000</v>
      </c>
      <c r="F81" s="171" t="s">
        <v>500</v>
      </c>
      <c r="G81" s="172" t="s">
        <v>638</v>
      </c>
      <c r="H81" s="193"/>
    </row>
    <row r="82" spans="1:8" s="81" customFormat="1" ht="38.25" customHeight="1" x14ac:dyDescent="0.25">
      <c r="A82" s="169">
        <f t="shared" si="1"/>
        <v>74</v>
      </c>
      <c r="B82" s="169" t="s">
        <v>497</v>
      </c>
      <c r="C82" s="161" t="s">
        <v>639</v>
      </c>
      <c r="D82" s="169" t="s">
        <v>640</v>
      </c>
      <c r="E82" s="173">
        <v>10000</v>
      </c>
      <c r="F82" s="171" t="s">
        <v>500</v>
      </c>
      <c r="G82" s="172" t="s">
        <v>635</v>
      </c>
      <c r="H82" s="193"/>
    </row>
    <row r="83" spans="1:8" s="81" customFormat="1" ht="38.25" customHeight="1" x14ac:dyDescent="0.25">
      <c r="A83" s="169">
        <f t="shared" si="1"/>
        <v>75</v>
      </c>
      <c r="B83" s="169" t="s">
        <v>497</v>
      </c>
      <c r="C83" s="161" t="s">
        <v>641</v>
      </c>
      <c r="D83" s="169" t="s">
        <v>508</v>
      </c>
      <c r="E83" s="173">
        <v>8000</v>
      </c>
      <c r="F83" s="171" t="s">
        <v>500</v>
      </c>
      <c r="G83" s="172" t="s">
        <v>635</v>
      </c>
      <c r="H83" s="193"/>
    </row>
    <row r="84" spans="1:8" s="81" customFormat="1" ht="38.25" customHeight="1" x14ac:dyDescent="0.25">
      <c r="A84" s="169">
        <f t="shared" si="1"/>
        <v>76</v>
      </c>
      <c r="B84" s="169" t="s">
        <v>497</v>
      </c>
      <c r="C84" s="161" t="s">
        <v>642</v>
      </c>
      <c r="D84" s="169" t="s">
        <v>526</v>
      </c>
      <c r="E84" s="170">
        <v>9000</v>
      </c>
      <c r="F84" s="171" t="s">
        <v>500</v>
      </c>
      <c r="G84" s="172" t="s">
        <v>635</v>
      </c>
      <c r="H84" s="193"/>
    </row>
    <row r="85" spans="1:8" s="81" customFormat="1" ht="38.25" customHeight="1" x14ac:dyDescent="0.25">
      <c r="A85" s="169">
        <f t="shared" si="1"/>
        <v>77</v>
      </c>
      <c r="B85" s="169" t="s">
        <v>497</v>
      </c>
      <c r="C85" s="161" t="s">
        <v>643</v>
      </c>
      <c r="D85" s="169" t="s">
        <v>545</v>
      </c>
      <c r="E85" s="173">
        <v>10000</v>
      </c>
      <c r="F85" s="171" t="s">
        <v>500</v>
      </c>
      <c r="G85" s="172" t="s">
        <v>644</v>
      </c>
      <c r="H85" s="193"/>
    </row>
    <row r="86" spans="1:8" s="81" customFormat="1" ht="38.25" customHeight="1" x14ac:dyDescent="0.25">
      <c r="A86" s="169">
        <f t="shared" si="1"/>
        <v>78</v>
      </c>
      <c r="B86" s="169" t="s">
        <v>497</v>
      </c>
      <c r="C86" s="161" t="s">
        <v>645</v>
      </c>
      <c r="D86" s="169" t="s">
        <v>646</v>
      </c>
      <c r="E86" s="173">
        <v>7000</v>
      </c>
      <c r="F86" s="171" t="s">
        <v>500</v>
      </c>
      <c r="G86" s="172" t="s">
        <v>644</v>
      </c>
      <c r="H86" s="193"/>
    </row>
    <row r="87" spans="1:8" s="81" customFormat="1" ht="38.25" customHeight="1" x14ac:dyDescent="0.25">
      <c r="A87" s="169">
        <f t="shared" si="1"/>
        <v>79</v>
      </c>
      <c r="B87" s="169" t="s">
        <v>497</v>
      </c>
      <c r="C87" s="161" t="s">
        <v>647</v>
      </c>
      <c r="D87" s="169" t="s">
        <v>526</v>
      </c>
      <c r="E87" s="170">
        <v>10000</v>
      </c>
      <c r="F87" s="171" t="s">
        <v>648</v>
      </c>
      <c r="G87" s="172" t="s">
        <v>644</v>
      </c>
      <c r="H87" s="193"/>
    </row>
    <row r="88" spans="1:8" s="81" customFormat="1" ht="38.25" customHeight="1" x14ac:dyDescent="0.25">
      <c r="A88" s="169">
        <f t="shared" si="1"/>
        <v>80</v>
      </c>
      <c r="B88" s="169" t="s">
        <v>497</v>
      </c>
      <c r="C88" s="161" t="s">
        <v>649</v>
      </c>
      <c r="D88" s="169" t="s">
        <v>650</v>
      </c>
      <c r="E88" s="170">
        <v>9000</v>
      </c>
      <c r="F88" s="171" t="s">
        <v>500</v>
      </c>
      <c r="G88" s="172" t="s">
        <v>644</v>
      </c>
      <c r="H88" s="193"/>
    </row>
    <row r="89" spans="1:8" s="81" customFormat="1" ht="38.25" customHeight="1" x14ac:dyDescent="0.25">
      <c r="A89" s="169">
        <f t="shared" si="1"/>
        <v>81</v>
      </c>
      <c r="B89" s="169" t="s">
        <v>497</v>
      </c>
      <c r="C89" s="161" t="s">
        <v>651</v>
      </c>
      <c r="D89" s="169" t="s">
        <v>524</v>
      </c>
      <c r="E89" s="173">
        <v>9000</v>
      </c>
      <c r="F89" s="171" t="s">
        <v>500</v>
      </c>
      <c r="G89" s="172" t="s">
        <v>644</v>
      </c>
      <c r="H89" s="193"/>
    </row>
    <row r="90" spans="1:8" s="81" customFormat="1" ht="38.25" customHeight="1" x14ac:dyDescent="0.25">
      <c r="A90" s="169">
        <f t="shared" si="1"/>
        <v>82</v>
      </c>
      <c r="B90" s="169" t="s">
        <v>497</v>
      </c>
      <c r="C90" s="161" t="s">
        <v>652</v>
      </c>
      <c r="D90" s="169" t="s">
        <v>653</v>
      </c>
      <c r="E90" s="173">
        <v>10000</v>
      </c>
      <c r="F90" s="171" t="s">
        <v>500</v>
      </c>
      <c r="G90" s="172" t="s">
        <v>654</v>
      </c>
      <c r="H90" s="193"/>
    </row>
    <row r="91" spans="1:8" s="81" customFormat="1" ht="38.25" customHeight="1" x14ac:dyDescent="0.25">
      <c r="A91" s="169">
        <f t="shared" si="1"/>
        <v>83</v>
      </c>
      <c r="B91" s="169" t="s">
        <v>497</v>
      </c>
      <c r="C91" s="161" t="s">
        <v>655</v>
      </c>
      <c r="D91" s="169" t="s">
        <v>535</v>
      </c>
      <c r="E91" s="170">
        <v>10000</v>
      </c>
      <c r="F91" s="171" t="s">
        <v>500</v>
      </c>
      <c r="G91" s="172" t="s">
        <v>654</v>
      </c>
      <c r="H91" s="193"/>
    </row>
    <row r="92" spans="1:8" s="81" customFormat="1" ht="38.25" customHeight="1" x14ac:dyDescent="0.25">
      <c r="A92" s="169">
        <f t="shared" si="1"/>
        <v>84</v>
      </c>
      <c r="B92" s="169" t="s">
        <v>497</v>
      </c>
      <c r="C92" s="161" t="s">
        <v>656</v>
      </c>
      <c r="D92" s="169" t="s">
        <v>622</v>
      </c>
      <c r="E92" s="173">
        <v>7000</v>
      </c>
      <c r="F92" s="171" t="s">
        <v>500</v>
      </c>
      <c r="G92" s="172"/>
      <c r="H92" s="193"/>
    </row>
    <row r="93" spans="1:8" s="81" customFormat="1" ht="38.25" customHeight="1" x14ac:dyDescent="0.25">
      <c r="A93" s="169">
        <f t="shared" si="1"/>
        <v>85</v>
      </c>
      <c r="B93" s="169" t="s">
        <v>497</v>
      </c>
      <c r="C93" s="161" t="s">
        <v>657</v>
      </c>
      <c r="D93" s="169" t="s">
        <v>508</v>
      </c>
      <c r="E93" s="173">
        <v>6500</v>
      </c>
      <c r="F93" s="171" t="s">
        <v>500</v>
      </c>
      <c r="G93" s="172"/>
      <c r="H93" s="193"/>
    </row>
    <row r="94" spans="1:8" s="81" customFormat="1" ht="38.25" customHeight="1" x14ac:dyDescent="0.25">
      <c r="A94" s="169">
        <f t="shared" si="1"/>
        <v>86</v>
      </c>
      <c r="B94" s="169" t="s">
        <v>497</v>
      </c>
      <c r="C94" s="161" t="s">
        <v>658</v>
      </c>
      <c r="D94" s="169" t="s">
        <v>508</v>
      </c>
      <c r="E94" s="170">
        <v>7000</v>
      </c>
      <c r="F94" s="171" t="s">
        <v>500</v>
      </c>
      <c r="G94" s="172"/>
      <c r="H94" s="193"/>
    </row>
    <row r="95" spans="1:8" s="81" customFormat="1" ht="38.25" customHeight="1" x14ac:dyDescent="0.25">
      <c r="A95" s="169">
        <f t="shared" si="1"/>
        <v>87</v>
      </c>
      <c r="B95" s="169" t="s">
        <v>497</v>
      </c>
      <c r="C95" s="161" t="s">
        <v>659</v>
      </c>
      <c r="D95" s="169" t="s">
        <v>660</v>
      </c>
      <c r="E95" s="173">
        <v>9000</v>
      </c>
      <c r="F95" s="171" t="s">
        <v>500</v>
      </c>
      <c r="G95" s="172" t="s">
        <v>661</v>
      </c>
      <c r="H95" s="193"/>
    </row>
    <row r="96" spans="1:8" s="81" customFormat="1" ht="38.25" customHeight="1" x14ac:dyDescent="0.25">
      <c r="A96" s="169">
        <f t="shared" si="1"/>
        <v>88</v>
      </c>
      <c r="B96" s="169" t="s">
        <v>497</v>
      </c>
      <c r="C96" s="161" t="s">
        <v>662</v>
      </c>
      <c r="D96" s="169" t="s">
        <v>622</v>
      </c>
      <c r="E96" s="173">
        <v>7000</v>
      </c>
      <c r="F96" s="171" t="s">
        <v>500</v>
      </c>
      <c r="G96" s="172" t="s">
        <v>663</v>
      </c>
      <c r="H96" s="193"/>
    </row>
    <row r="97" spans="1:8" s="81" customFormat="1" ht="38.25" customHeight="1" x14ac:dyDescent="0.25">
      <c r="A97" s="169">
        <f t="shared" si="1"/>
        <v>89</v>
      </c>
      <c r="B97" s="169" t="s">
        <v>497</v>
      </c>
      <c r="C97" s="161" t="s">
        <v>664</v>
      </c>
      <c r="D97" s="169" t="s">
        <v>622</v>
      </c>
      <c r="E97" s="170">
        <v>8000</v>
      </c>
      <c r="F97" s="171" t="s">
        <v>500</v>
      </c>
      <c r="G97" s="172" t="s">
        <v>661</v>
      </c>
      <c r="H97" s="193"/>
    </row>
    <row r="98" spans="1:8" s="81" customFormat="1" ht="38.25" customHeight="1" x14ac:dyDescent="0.25">
      <c r="A98" s="169">
        <f t="shared" si="1"/>
        <v>90</v>
      </c>
      <c r="B98" s="169" t="s">
        <v>497</v>
      </c>
      <c r="C98" s="161" t="s">
        <v>665</v>
      </c>
      <c r="D98" s="169" t="s">
        <v>508</v>
      </c>
      <c r="E98" s="170">
        <v>7000</v>
      </c>
      <c r="F98" s="171" t="s">
        <v>500</v>
      </c>
      <c r="G98" s="172" t="s">
        <v>661</v>
      </c>
      <c r="H98" s="193"/>
    </row>
    <row r="99" spans="1:8" s="81" customFormat="1" ht="38.25" customHeight="1" x14ac:dyDescent="0.25">
      <c r="A99" s="169">
        <f t="shared" si="1"/>
        <v>91</v>
      </c>
      <c r="B99" s="169" t="s">
        <v>497</v>
      </c>
      <c r="C99" s="161" t="s">
        <v>666</v>
      </c>
      <c r="D99" s="169" t="s">
        <v>622</v>
      </c>
      <c r="E99" s="170">
        <v>7000</v>
      </c>
      <c r="F99" s="171" t="s">
        <v>500</v>
      </c>
      <c r="G99" s="172" t="s">
        <v>663</v>
      </c>
      <c r="H99" s="193"/>
    </row>
    <row r="100" spans="1:8" s="81" customFormat="1" ht="38.25" customHeight="1" x14ac:dyDescent="0.25">
      <c r="A100" s="169">
        <f t="shared" si="1"/>
        <v>92</v>
      </c>
      <c r="B100" s="169" t="s">
        <v>497</v>
      </c>
      <c r="C100" s="161" t="s">
        <v>667</v>
      </c>
      <c r="D100" s="169" t="s">
        <v>535</v>
      </c>
      <c r="E100" s="173">
        <v>9000</v>
      </c>
      <c r="F100" s="171" t="s">
        <v>500</v>
      </c>
      <c r="G100" s="172" t="s">
        <v>661</v>
      </c>
      <c r="H100" s="193"/>
    </row>
    <row r="101" spans="1:8" s="81" customFormat="1" ht="38.25" customHeight="1" x14ac:dyDescent="0.25">
      <c r="A101" s="169">
        <f t="shared" si="1"/>
        <v>93</v>
      </c>
      <c r="B101" s="169" t="s">
        <v>497</v>
      </c>
      <c r="C101" s="161" t="s">
        <v>668</v>
      </c>
      <c r="D101" s="169" t="s">
        <v>622</v>
      </c>
      <c r="E101" s="173">
        <v>7000</v>
      </c>
      <c r="F101" s="171" t="s">
        <v>500</v>
      </c>
      <c r="G101" s="172" t="s">
        <v>661</v>
      </c>
      <c r="H101" s="193"/>
    </row>
    <row r="102" spans="1:8" s="81" customFormat="1" ht="38.25" customHeight="1" x14ac:dyDescent="0.25">
      <c r="A102" s="169">
        <f t="shared" si="1"/>
        <v>94</v>
      </c>
      <c r="B102" s="169" t="s">
        <v>497</v>
      </c>
      <c r="C102" s="161" t="s">
        <v>669</v>
      </c>
      <c r="D102" s="169" t="s">
        <v>622</v>
      </c>
      <c r="E102" s="173">
        <v>7000</v>
      </c>
      <c r="F102" s="171" t="s">
        <v>500</v>
      </c>
      <c r="G102" s="172" t="s">
        <v>670</v>
      </c>
      <c r="H102" s="193"/>
    </row>
    <row r="103" spans="1:8" s="81" customFormat="1" ht="38.25" customHeight="1" x14ac:dyDescent="0.25">
      <c r="A103" s="169">
        <f t="shared" si="1"/>
        <v>95</v>
      </c>
      <c r="B103" s="169" t="s">
        <v>497</v>
      </c>
      <c r="C103" s="161" t="s">
        <v>671</v>
      </c>
      <c r="D103" s="169" t="s">
        <v>622</v>
      </c>
      <c r="E103" s="173">
        <v>8000</v>
      </c>
      <c r="F103" s="171" t="s">
        <v>500</v>
      </c>
      <c r="G103" s="172" t="s">
        <v>670</v>
      </c>
      <c r="H103" s="193"/>
    </row>
    <row r="104" spans="1:8" s="81" customFormat="1" ht="38.25" customHeight="1" x14ac:dyDescent="0.25">
      <c r="A104" s="169">
        <f t="shared" si="1"/>
        <v>96</v>
      </c>
      <c r="B104" s="169" t="s">
        <v>497</v>
      </c>
      <c r="C104" s="161" t="s">
        <v>672</v>
      </c>
      <c r="D104" s="169" t="s">
        <v>506</v>
      </c>
      <c r="E104" s="173">
        <v>7000</v>
      </c>
      <c r="F104" s="171" t="s">
        <v>500</v>
      </c>
      <c r="G104" s="172" t="s">
        <v>670</v>
      </c>
      <c r="H104" s="193"/>
    </row>
    <row r="105" spans="1:8" s="81" customFormat="1" ht="38.25" customHeight="1" x14ac:dyDescent="0.25">
      <c r="A105" s="169">
        <f t="shared" si="1"/>
        <v>97</v>
      </c>
      <c r="B105" s="169" t="s">
        <v>497</v>
      </c>
      <c r="C105" s="161" t="s">
        <v>673</v>
      </c>
      <c r="D105" s="169" t="s">
        <v>545</v>
      </c>
      <c r="E105" s="173">
        <v>10000</v>
      </c>
      <c r="F105" s="171" t="s">
        <v>500</v>
      </c>
      <c r="G105" s="172" t="s">
        <v>670</v>
      </c>
      <c r="H105" s="193"/>
    </row>
    <row r="106" spans="1:8" s="81" customFormat="1" ht="38.25" customHeight="1" x14ac:dyDescent="0.25">
      <c r="A106" s="169">
        <f t="shared" si="1"/>
        <v>98</v>
      </c>
      <c r="B106" s="169" t="s">
        <v>497</v>
      </c>
      <c r="C106" s="161" t="s">
        <v>674</v>
      </c>
      <c r="D106" s="169" t="s">
        <v>675</v>
      </c>
      <c r="E106" s="173">
        <v>7000</v>
      </c>
      <c r="F106" s="171" t="s">
        <v>500</v>
      </c>
      <c r="G106" s="172"/>
      <c r="H106" s="193"/>
    </row>
    <row r="107" spans="1:8" s="81" customFormat="1" ht="38.25" customHeight="1" x14ac:dyDescent="0.25">
      <c r="A107" s="169">
        <f t="shared" si="1"/>
        <v>99</v>
      </c>
      <c r="B107" s="169" t="s">
        <v>497</v>
      </c>
      <c r="C107" s="161" t="s">
        <v>676</v>
      </c>
      <c r="D107" s="169" t="s">
        <v>596</v>
      </c>
      <c r="E107" s="173">
        <v>7000</v>
      </c>
      <c r="F107" s="171" t="s">
        <v>500</v>
      </c>
      <c r="G107" s="172"/>
      <c r="H107" s="193"/>
    </row>
    <row r="108" spans="1:8" s="81" customFormat="1" ht="38.25" customHeight="1" x14ac:dyDescent="0.25">
      <c r="A108" s="169">
        <f t="shared" si="1"/>
        <v>100</v>
      </c>
      <c r="B108" s="169" t="s">
        <v>497</v>
      </c>
      <c r="C108" s="161" t="s">
        <v>677</v>
      </c>
      <c r="D108" s="169" t="s">
        <v>678</v>
      </c>
      <c r="E108" s="173">
        <v>9000</v>
      </c>
      <c r="F108" s="171" t="s">
        <v>500</v>
      </c>
      <c r="G108" s="172"/>
      <c r="H108" s="193"/>
    </row>
    <row r="109" spans="1:8" s="81" customFormat="1" ht="38.25" customHeight="1" x14ac:dyDescent="0.25">
      <c r="A109" s="169">
        <f t="shared" si="1"/>
        <v>101</v>
      </c>
      <c r="B109" s="169" t="s">
        <v>497</v>
      </c>
      <c r="C109" s="161" t="s">
        <v>679</v>
      </c>
      <c r="D109" s="169" t="s">
        <v>680</v>
      </c>
      <c r="E109" s="173">
        <v>7000</v>
      </c>
      <c r="F109" s="171" t="s">
        <v>500</v>
      </c>
      <c r="G109" s="172"/>
      <c r="H109" s="193"/>
    </row>
    <row r="110" spans="1:8" s="81" customFormat="1" ht="38.25" customHeight="1" x14ac:dyDescent="0.25">
      <c r="A110" s="169">
        <f t="shared" si="1"/>
        <v>102</v>
      </c>
      <c r="B110" s="169" t="s">
        <v>497</v>
      </c>
      <c r="C110" s="161" t="s">
        <v>681</v>
      </c>
      <c r="D110" s="169" t="s">
        <v>586</v>
      </c>
      <c r="E110" s="173">
        <v>10000</v>
      </c>
      <c r="F110" s="171" t="s">
        <v>500</v>
      </c>
      <c r="G110" s="172"/>
      <c r="H110" s="193"/>
    </row>
    <row r="111" spans="1:8" s="81" customFormat="1" ht="38.25" customHeight="1" x14ac:dyDescent="0.25">
      <c r="A111" s="169">
        <f t="shared" si="1"/>
        <v>103</v>
      </c>
      <c r="B111" s="169" t="s">
        <v>497</v>
      </c>
      <c r="C111" s="161" t="s">
        <v>682</v>
      </c>
      <c r="D111" s="169" t="s">
        <v>543</v>
      </c>
      <c r="E111" s="173">
        <v>10000</v>
      </c>
      <c r="F111" s="171" t="s">
        <v>500</v>
      </c>
      <c r="G111" s="172"/>
      <c r="H111" s="193"/>
    </row>
    <row r="112" spans="1:8" s="81" customFormat="1" ht="38.25" customHeight="1" x14ac:dyDescent="0.25">
      <c r="A112" s="169">
        <f t="shared" si="1"/>
        <v>104</v>
      </c>
      <c r="B112" s="169" t="s">
        <v>497</v>
      </c>
      <c r="C112" s="161" t="s">
        <v>683</v>
      </c>
      <c r="D112" s="169" t="s">
        <v>684</v>
      </c>
      <c r="E112" s="173">
        <v>8000</v>
      </c>
      <c r="F112" s="171" t="s">
        <v>500</v>
      </c>
      <c r="G112" s="172"/>
      <c r="H112" s="193"/>
    </row>
    <row r="113" spans="1:8" s="81" customFormat="1" ht="38.25" customHeight="1" x14ac:dyDescent="0.25">
      <c r="A113" s="169">
        <f t="shared" si="1"/>
        <v>105</v>
      </c>
      <c r="B113" s="169" t="s">
        <v>497</v>
      </c>
      <c r="C113" s="161" t="s">
        <v>685</v>
      </c>
      <c r="D113" s="169" t="s">
        <v>684</v>
      </c>
      <c r="E113" s="173">
        <v>7000</v>
      </c>
      <c r="F113" s="171" t="s">
        <v>500</v>
      </c>
      <c r="G113" s="172"/>
      <c r="H113" s="193"/>
    </row>
    <row r="114" spans="1:8" s="81" customFormat="1" ht="38.25" customHeight="1" x14ac:dyDescent="0.25">
      <c r="A114" s="169">
        <f t="shared" si="1"/>
        <v>106</v>
      </c>
      <c r="B114" s="169" t="s">
        <v>497</v>
      </c>
      <c r="C114" s="161" t="s">
        <v>686</v>
      </c>
      <c r="D114" s="169" t="s">
        <v>687</v>
      </c>
      <c r="E114" s="173">
        <v>10000</v>
      </c>
      <c r="F114" s="171" t="s">
        <v>500</v>
      </c>
      <c r="G114" s="172"/>
      <c r="H114" s="193"/>
    </row>
    <row r="115" spans="1:8" s="81" customFormat="1" ht="38.25" customHeight="1" x14ac:dyDescent="0.25">
      <c r="A115" s="169">
        <f t="shared" si="1"/>
        <v>107</v>
      </c>
      <c r="B115" s="169" t="s">
        <v>497</v>
      </c>
      <c r="C115" s="161" t="s">
        <v>688</v>
      </c>
      <c r="D115" s="169" t="s">
        <v>689</v>
      </c>
      <c r="E115" s="170">
        <v>7000</v>
      </c>
      <c r="F115" s="171" t="s">
        <v>516</v>
      </c>
      <c r="G115" s="172"/>
      <c r="H115" s="193"/>
    </row>
    <row r="116" spans="1:8" s="81" customFormat="1" ht="38.25" customHeight="1" x14ac:dyDescent="0.25">
      <c r="A116" s="169">
        <f t="shared" si="1"/>
        <v>108</v>
      </c>
      <c r="B116" s="169" t="s">
        <v>497</v>
      </c>
      <c r="C116" s="161" t="s">
        <v>690</v>
      </c>
      <c r="D116" s="169" t="s">
        <v>691</v>
      </c>
      <c r="E116" s="173">
        <v>10000</v>
      </c>
      <c r="F116" s="171" t="s">
        <v>500</v>
      </c>
      <c r="G116" s="172"/>
      <c r="H116" s="193"/>
    </row>
    <row r="117" spans="1:8" s="81" customFormat="1" ht="38.25" customHeight="1" x14ac:dyDescent="0.25">
      <c r="A117" s="169">
        <f t="shared" si="1"/>
        <v>109</v>
      </c>
      <c r="B117" s="169" t="s">
        <v>497</v>
      </c>
      <c r="C117" s="161" t="s">
        <v>692</v>
      </c>
      <c r="D117" s="169" t="s">
        <v>508</v>
      </c>
      <c r="E117" s="170">
        <v>7000</v>
      </c>
      <c r="F117" s="171" t="s">
        <v>500</v>
      </c>
      <c r="G117" s="172"/>
      <c r="H117" s="193"/>
    </row>
    <row r="118" spans="1:8" s="81" customFormat="1" ht="38.25" customHeight="1" x14ac:dyDescent="0.25">
      <c r="A118" s="169">
        <f t="shared" si="1"/>
        <v>110</v>
      </c>
      <c r="B118" s="169" t="s">
        <v>497</v>
      </c>
      <c r="C118" s="161" t="s">
        <v>693</v>
      </c>
      <c r="D118" s="169" t="s">
        <v>675</v>
      </c>
      <c r="E118" s="173">
        <v>8000</v>
      </c>
      <c r="F118" s="171" t="s">
        <v>500</v>
      </c>
      <c r="G118" s="172"/>
      <c r="H118" s="193"/>
    </row>
    <row r="119" spans="1:8" s="81" customFormat="1" ht="38.25" customHeight="1" x14ac:dyDescent="0.25">
      <c r="A119" s="169">
        <f t="shared" si="1"/>
        <v>111</v>
      </c>
      <c r="B119" s="169" t="s">
        <v>497</v>
      </c>
      <c r="C119" s="161" t="s">
        <v>694</v>
      </c>
      <c r="D119" s="169" t="s">
        <v>586</v>
      </c>
      <c r="E119" s="170">
        <v>7000</v>
      </c>
      <c r="F119" s="171" t="s">
        <v>500</v>
      </c>
      <c r="G119" s="172"/>
      <c r="H119" s="193"/>
    </row>
    <row r="120" spans="1:8" s="81" customFormat="1" ht="38.25" customHeight="1" x14ac:dyDescent="0.25">
      <c r="A120" s="169">
        <f t="shared" si="1"/>
        <v>112</v>
      </c>
      <c r="B120" s="169" t="s">
        <v>497</v>
      </c>
      <c r="C120" s="161" t="s">
        <v>695</v>
      </c>
      <c r="D120" s="169" t="s">
        <v>622</v>
      </c>
      <c r="E120" s="173">
        <v>7000</v>
      </c>
      <c r="F120" s="171" t="s">
        <v>500</v>
      </c>
      <c r="G120" s="172"/>
      <c r="H120" s="193"/>
    </row>
    <row r="121" spans="1:8" s="81" customFormat="1" ht="38.25" customHeight="1" x14ac:dyDescent="0.25">
      <c r="A121" s="169">
        <f t="shared" si="1"/>
        <v>113</v>
      </c>
      <c r="B121" s="169" t="s">
        <v>497</v>
      </c>
      <c r="C121" s="161" t="s">
        <v>696</v>
      </c>
      <c r="D121" s="169" t="s">
        <v>697</v>
      </c>
      <c r="E121" s="173">
        <v>6500</v>
      </c>
      <c r="F121" s="171" t="s">
        <v>698</v>
      </c>
      <c r="G121" s="172"/>
      <c r="H121" s="193"/>
    </row>
    <row r="122" spans="1:8" s="81" customFormat="1" ht="38.25" customHeight="1" x14ac:dyDescent="0.25">
      <c r="A122" s="169">
        <f t="shared" si="1"/>
        <v>114</v>
      </c>
      <c r="B122" s="169" t="s">
        <v>497</v>
      </c>
      <c r="C122" s="161" t="s">
        <v>699</v>
      </c>
      <c r="D122" s="169" t="s">
        <v>596</v>
      </c>
      <c r="E122" s="173">
        <v>7000</v>
      </c>
      <c r="F122" s="171" t="s">
        <v>500</v>
      </c>
      <c r="G122" s="172"/>
      <c r="H122" s="193"/>
    </row>
    <row r="123" spans="1:8" s="81" customFormat="1" ht="38.25" customHeight="1" x14ac:dyDescent="0.25">
      <c r="A123" s="169">
        <f t="shared" si="1"/>
        <v>115</v>
      </c>
      <c r="B123" s="169" t="s">
        <v>497</v>
      </c>
      <c r="C123" s="161" t="s">
        <v>700</v>
      </c>
      <c r="D123" s="169" t="s">
        <v>684</v>
      </c>
      <c r="E123" s="173">
        <v>6000</v>
      </c>
      <c r="F123" s="171" t="s">
        <v>500</v>
      </c>
      <c r="G123" s="172"/>
      <c r="H123" s="193"/>
    </row>
    <row r="124" spans="1:8" s="81" customFormat="1" ht="38.25" customHeight="1" x14ac:dyDescent="0.25">
      <c r="A124" s="169">
        <f t="shared" si="1"/>
        <v>116</v>
      </c>
      <c r="B124" s="169" t="s">
        <v>497</v>
      </c>
      <c r="C124" s="161" t="s">
        <v>701</v>
      </c>
      <c r="D124" s="169" t="s">
        <v>598</v>
      </c>
      <c r="E124" s="173">
        <v>7000</v>
      </c>
      <c r="F124" s="171" t="s">
        <v>500</v>
      </c>
      <c r="G124" s="172"/>
      <c r="H124" s="193"/>
    </row>
    <row r="125" spans="1:8" s="81" customFormat="1" ht="38.25" customHeight="1" x14ac:dyDescent="0.25">
      <c r="A125" s="169">
        <f t="shared" si="1"/>
        <v>117</v>
      </c>
      <c r="B125" s="169" t="s">
        <v>497</v>
      </c>
      <c r="C125" s="161" t="s">
        <v>702</v>
      </c>
      <c r="D125" s="169" t="s">
        <v>689</v>
      </c>
      <c r="E125" s="173">
        <v>7000</v>
      </c>
      <c r="F125" s="171" t="s">
        <v>500</v>
      </c>
      <c r="G125" s="172"/>
      <c r="H125" s="193"/>
    </row>
    <row r="126" spans="1:8" s="81" customFormat="1" ht="38.25" customHeight="1" x14ac:dyDescent="0.25">
      <c r="A126" s="169">
        <f t="shared" si="1"/>
        <v>118</v>
      </c>
      <c r="B126" s="169" t="s">
        <v>497</v>
      </c>
      <c r="C126" s="161" t="s">
        <v>703</v>
      </c>
      <c r="D126" s="169" t="s">
        <v>689</v>
      </c>
      <c r="E126" s="173">
        <v>8000</v>
      </c>
      <c r="F126" s="171" t="s">
        <v>500</v>
      </c>
      <c r="G126" s="172"/>
      <c r="H126" s="193"/>
    </row>
    <row r="127" spans="1:8" s="81" customFormat="1" ht="38.25" customHeight="1" x14ac:dyDescent="0.25">
      <c r="A127" s="169">
        <f t="shared" si="1"/>
        <v>119</v>
      </c>
      <c r="B127" s="169" t="s">
        <v>497</v>
      </c>
      <c r="C127" s="161" t="s">
        <v>704</v>
      </c>
      <c r="D127" s="169" t="s">
        <v>646</v>
      </c>
      <c r="E127" s="173">
        <v>7000</v>
      </c>
      <c r="F127" s="171" t="s">
        <v>500</v>
      </c>
      <c r="G127" s="172"/>
      <c r="H127" s="193"/>
    </row>
    <row r="128" spans="1:8" s="81" customFormat="1" ht="38.25" customHeight="1" x14ac:dyDescent="0.25">
      <c r="A128" s="169">
        <f t="shared" si="1"/>
        <v>120</v>
      </c>
      <c r="B128" s="169" t="s">
        <v>497</v>
      </c>
      <c r="C128" s="161" t="s">
        <v>705</v>
      </c>
      <c r="D128" s="169" t="s">
        <v>646</v>
      </c>
      <c r="E128" s="173">
        <v>8000</v>
      </c>
      <c r="F128" s="171" t="s">
        <v>500</v>
      </c>
      <c r="G128" s="172"/>
      <c r="H128" s="193"/>
    </row>
    <row r="129" spans="1:8" s="81" customFormat="1" ht="38.25" customHeight="1" x14ac:dyDescent="0.25">
      <c r="A129" s="169">
        <f t="shared" si="1"/>
        <v>121</v>
      </c>
      <c r="B129" s="169" t="s">
        <v>497</v>
      </c>
      <c r="C129" s="161" t="s">
        <v>706</v>
      </c>
      <c r="D129" s="169" t="s">
        <v>689</v>
      </c>
      <c r="E129" s="173">
        <v>7000</v>
      </c>
      <c r="F129" s="171" t="s">
        <v>500</v>
      </c>
      <c r="G129" s="172"/>
      <c r="H129" s="193"/>
    </row>
    <row r="130" spans="1:8" s="81" customFormat="1" ht="38.25" customHeight="1" x14ac:dyDescent="0.25">
      <c r="A130" s="169">
        <f t="shared" si="1"/>
        <v>122</v>
      </c>
      <c r="B130" s="169" t="s">
        <v>497</v>
      </c>
      <c r="C130" s="161" t="s">
        <v>707</v>
      </c>
      <c r="D130" s="169" t="s">
        <v>499</v>
      </c>
      <c r="E130" s="173">
        <v>7000</v>
      </c>
      <c r="F130" s="171" t="s">
        <v>500</v>
      </c>
      <c r="G130" s="172"/>
      <c r="H130" s="193"/>
    </row>
    <row r="131" spans="1:8" s="81" customFormat="1" ht="38.25" customHeight="1" x14ac:dyDescent="0.25">
      <c r="A131" s="169">
        <f t="shared" si="1"/>
        <v>123</v>
      </c>
      <c r="B131" s="169" t="s">
        <v>497</v>
      </c>
      <c r="C131" s="161" t="s">
        <v>708</v>
      </c>
      <c r="D131" s="169" t="s">
        <v>622</v>
      </c>
      <c r="E131" s="174">
        <v>7000</v>
      </c>
      <c r="F131" s="171" t="s">
        <v>500</v>
      </c>
      <c r="G131" s="172"/>
      <c r="H131" s="193"/>
    </row>
    <row r="132" spans="1:8" s="81" customFormat="1" ht="38.25" customHeight="1" x14ac:dyDescent="0.25">
      <c r="A132" s="169">
        <f t="shared" si="1"/>
        <v>124</v>
      </c>
      <c r="B132" s="169" t="s">
        <v>497</v>
      </c>
      <c r="C132" s="161" t="s">
        <v>709</v>
      </c>
      <c r="D132" s="169" t="s">
        <v>710</v>
      </c>
      <c r="E132" s="170">
        <v>9000</v>
      </c>
      <c r="F132" s="171" t="s">
        <v>500</v>
      </c>
      <c r="G132" s="172"/>
      <c r="H132" s="193"/>
    </row>
    <row r="133" spans="1:8" s="81" customFormat="1" ht="38.25" customHeight="1" x14ac:dyDescent="0.25">
      <c r="A133" s="169">
        <f t="shared" si="1"/>
        <v>125</v>
      </c>
      <c r="B133" s="169" t="s">
        <v>497</v>
      </c>
      <c r="C133" s="161" t="s">
        <v>711</v>
      </c>
      <c r="D133" s="169" t="s">
        <v>622</v>
      </c>
      <c r="E133" s="170">
        <v>6500</v>
      </c>
      <c r="F133" s="171" t="s">
        <v>500</v>
      </c>
      <c r="G133" s="172"/>
      <c r="H133" s="193"/>
    </row>
    <row r="134" spans="1:8" s="81" customFormat="1" ht="38.25" customHeight="1" x14ac:dyDescent="0.25">
      <c r="A134" s="169">
        <f t="shared" si="1"/>
        <v>126</v>
      </c>
      <c r="B134" s="169" t="s">
        <v>497</v>
      </c>
      <c r="C134" s="161" t="s">
        <v>712</v>
      </c>
      <c r="D134" s="169" t="s">
        <v>499</v>
      </c>
      <c r="E134" s="173">
        <v>7000</v>
      </c>
      <c r="F134" s="171" t="s">
        <v>500</v>
      </c>
      <c r="G134" s="172"/>
      <c r="H134" s="193"/>
    </row>
    <row r="135" spans="1:8" s="81" customFormat="1" ht="38.25" customHeight="1" x14ac:dyDescent="0.25">
      <c r="A135" s="169">
        <f t="shared" si="1"/>
        <v>127</v>
      </c>
      <c r="B135" s="169" t="s">
        <v>497</v>
      </c>
      <c r="C135" s="161" t="s">
        <v>713</v>
      </c>
      <c r="D135" s="169" t="s">
        <v>714</v>
      </c>
      <c r="E135" s="173">
        <v>10000</v>
      </c>
      <c r="F135" s="171" t="s">
        <v>500</v>
      </c>
      <c r="G135" s="172"/>
      <c r="H135" s="193"/>
    </row>
    <row r="136" spans="1:8" s="81" customFormat="1" ht="38.25" customHeight="1" x14ac:dyDescent="0.25">
      <c r="A136" s="169">
        <f t="shared" si="1"/>
        <v>128</v>
      </c>
      <c r="B136" s="169" t="s">
        <v>497</v>
      </c>
      <c r="C136" s="161" t="s">
        <v>715</v>
      </c>
      <c r="D136" s="169" t="s">
        <v>596</v>
      </c>
      <c r="E136" s="173">
        <v>6500</v>
      </c>
      <c r="F136" s="171" t="s">
        <v>500</v>
      </c>
      <c r="G136" s="172"/>
      <c r="H136" s="193"/>
    </row>
    <row r="137" spans="1:8" s="81" customFormat="1" ht="38.25" customHeight="1" x14ac:dyDescent="0.25">
      <c r="A137" s="169">
        <f t="shared" si="1"/>
        <v>129</v>
      </c>
      <c r="B137" s="169" t="s">
        <v>497</v>
      </c>
      <c r="C137" s="161" t="s">
        <v>716</v>
      </c>
      <c r="D137" s="169" t="s">
        <v>689</v>
      </c>
      <c r="E137" s="170">
        <v>7000</v>
      </c>
      <c r="F137" s="171" t="s">
        <v>500</v>
      </c>
      <c r="G137" s="172"/>
      <c r="H137" s="193"/>
    </row>
    <row r="138" spans="1:8" s="81" customFormat="1" ht="38.25" customHeight="1" x14ac:dyDescent="0.25">
      <c r="A138" s="169">
        <f t="shared" si="1"/>
        <v>130</v>
      </c>
      <c r="B138" s="169" t="s">
        <v>497</v>
      </c>
      <c r="C138" s="161" t="s">
        <v>717</v>
      </c>
      <c r="D138" s="169" t="s">
        <v>646</v>
      </c>
      <c r="E138" s="170">
        <v>8000</v>
      </c>
      <c r="F138" s="171" t="s">
        <v>500</v>
      </c>
      <c r="G138" s="172"/>
      <c r="H138" s="193"/>
    </row>
    <row r="139" spans="1:8" s="81" customFormat="1" ht="38.25" customHeight="1" x14ac:dyDescent="0.25">
      <c r="A139" s="169">
        <f t="shared" ref="A139:A202" si="2">A138+1</f>
        <v>131</v>
      </c>
      <c r="B139" s="169" t="s">
        <v>497</v>
      </c>
      <c r="C139" s="161" t="s">
        <v>718</v>
      </c>
      <c r="D139" s="169" t="s">
        <v>499</v>
      </c>
      <c r="E139" s="170">
        <v>6500</v>
      </c>
      <c r="F139" s="171" t="s">
        <v>719</v>
      </c>
      <c r="G139" s="172"/>
      <c r="H139" s="193"/>
    </row>
    <row r="140" spans="1:8" s="81" customFormat="1" ht="38.25" customHeight="1" x14ac:dyDescent="0.25">
      <c r="A140" s="169">
        <f t="shared" si="2"/>
        <v>132</v>
      </c>
      <c r="B140" s="169" t="s">
        <v>497</v>
      </c>
      <c r="C140" s="161" t="s">
        <v>720</v>
      </c>
      <c r="D140" s="169" t="s">
        <v>586</v>
      </c>
      <c r="E140" s="173">
        <v>8000</v>
      </c>
      <c r="F140" s="171" t="s">
        <v>500</v>
      </c>
      <c r="G140" s="172"/>
      <c r="H140" s="194"/>
    </row>
    <row r="141" spans="1:8" s="81" customFormat="1" ht="38.25" customHeight="1" x14ac:dyDescent="0.25">
      <c r="A141" s="169">
        <f t="shared" si="2"/>
        <v>133</v>
      </c>
      <c r="B141" s="169" t="s">
        <v>497</v>
      </c>
      <c r="C141" s="161" t="s">
        <v>721</v>
      </c>
      <c r="D141" s="169" t="s">
        <v>722</v>
      </c>
      <c r="E141" s="170">
        <v>11150</v>
      </c>
      <c r="F141" s="171" t="s">
        <v>571</v>
      </c>
      <c r="G141" s="171"/>
      <c r="H141" s="193"/>
    </row>
    <row r="142" spans="1:8" s="81" customFormat="1" ht="38.25" customHeight="1" x14ac:dyDescent="0.25">
      <c r="A142" s="169">
        <f t="shared" si="2"/>
        <v>134</v>
      </c>
      <c r="B142" s="169" t="s">
        <v>497</v>
      </c>
      <c r="C142" s="161" t="s">
        <v>723</v>
      </c>
      <c r="D142" s="169" t="s">
        <v>691</v>
      </c>
      <c r="E142" s="170">
        <f>10000+2903.33</f>
        <v>12903.33</v>
      </c>
      <c r="F142" s="171" t="s">
        <v>724</v>
      </c>
      <c r="G142" s="171"/>
      <c r="H142" s="193"/>
    </row>
    <row r="143" spans="1:8" s="81" customFormat="1" ht="38.25" customHeight="1" x14ac:dyDescent="0.25">
      <c r="A143" s="169">
        <f t="shared" si="2"/>
        <v>135</v>
      </c>
      <c r="B143" s="169" t="s">
        <v>497</v>
      </c>
      <c r="C143" s="161" t="s">
        <v>725</v>
      </c>
      <c r="D143" s="169" t="s">
        <v>726</v>
      </c>
      <c r="E143" s="173">
        <v>6500</v>
      </c>
      <c r="F143" s="171" t="s">
        <v>727</v>
      </c>
      <c r="G143" s="172"/>
      <c r="H143" s="193"/>
    </row>
    <row r="144" spans="1:8" s="81" customFormat="1" ht="38.25" customHeight="1" x14ac:dyDescent="0.25">
      <c r="A144" s="169">
        <f t="shared" si="2"/>
        <v>136</v>
      </c>
      <c r="B144" s="169" t="s">
        <v>497</v>
      </c>
      <c r="C144" s="161" t="s">
        <v>728</v>
      </c>
      <c r="D144" s="169" t="s">
        <v>697</v>
      </c>
      <c r="E144" s="173">
        <v>6500</v>
      </c>
      <c r="F144" s="171" t="s">
        <v>729</v>
      </c>
      <c r="G144" s="171"/>
      <c r="H144" s="193"/>
    </row>
    <row r="145" spans="1:8" s="81" customFormat="1" ht="38.25" customHeight="1" x14ac:dyDescent="0.25">
      <c r="A145" s="169">
        <f t="shared" si="2"/>
        <v>137</v>
      </c>
      <c r="B145" s="169" t="s">
        <v>497</v>
      </c>
      <c r="C145" s="161" t="s">
        <v>730</v>
      </c>
      <c r="D145" s="169" t="s">
        <v>731</v>
      </c>
      <c r="E145" s="170">
        <v>10000</v>
      </c>
      <c r="F145" s="171" t="s">
        <v>732</v>
      </c>
      <c r="G145" s="172"/>
      <c r="H145" s="193"/>
    </row>
    <row r="146" spans="1:8" s="81" customFormat="1" ht="38.25" customHeight="1" x14ac:dyDescent="0.25">
      <c r="A146" s="169">
        <f t="shared" si="2"/>
        <v>138</v>
      </c>
      <c r="B146" s="169" t="s">
        <v>497</v>
      </c>
      <c r="C146" s="161" t="s">
        <v>733</v>
      </c>
      <c r="D146" s="169" t="s">
        <v>545</v>
      </c>
      <c r="E146" s="170">
        <v>9000</v>
      </c>
      <c r="F146" s="171" t="s">
        <v>734</v>
      </c>
      <c r="G146" s="171"/>
      <c r="H146" s="193"/>
    </row>
    <row r="147" spans="1:8" s="81" customFormat="1" ht="38.25" customHeight="1" x14ac:dyDescent="0.25">
      <c r="A147" s="169">
        <f t="shared" si="2"/>
        <v>139</v>
      </c>
      <c r="B147" s="169" t="s">
        <v>497</v>
      </c>
      <c r="C147" s="161" t="s">
        <v>735</v>
      </c>
      <c r="D147" s="169" t="s">
        <v>736</v>
      </c>
      <c r="E147" s="170">
        <v>10000</v>
      </c>
      <c r="F147" s="171" t="s">
        <v>569</v>
      </c>
      <c r="G147" s="171"/>
      <c r="H147" s="193"/>
    </row>
    <row r="148" spans="1:8" s="81" customFormat="1" ht="38.25" customHeight="1" x14ac:dyDescent="0.25">
      <c r="A148" s="169">
        <f t="shared" si="2"/>
        <v>140</v>
      </c>
      <c r="B148" s="169" t="s">
        <v>497</v>
      </c>
      <c r="C148" s="161" t="s">
        <v>737</v>
      </c>
      <c r="D148" s="169" t="s">
        <v>545</v>
      </c>
      <c r="E148" s="170">
        <v>10000</v>
      </c>
      <c r="F148" s="171" t="s">
        <v>738</v>
      </c>
      <c r="G148" s="171"/>
      <c r="H148" s="193"/>
    </row>
    <row r="149" spans="1:8" s="81" customFormat="1" ht="38.25" customHeight="1" x14ac:dyDescent="0.25">
      <c r="A149" s="169">
        <f t="shared" si="2"/>
        <v>141</v>
      </c>
      <c r="B149" s="169" t="s">
        <v>497</v>
      </c>
      <c r="C149" s="161" t="s">
        <v>739</v>
      </c>
      <c r="D149" s="169" t="s">
        <v>740</v>
      </c>
      <c r="E149" s="173">
        <v>10000</v>
      </c>
      <c r="F149" s="171" t="s">
        <v>741</v>
      </c>
      <c r="G149" s="171"/>
      <c r="H149" s="193"/>
    </row>
    <row r="150" spans="1:8" s="81" customFormat="1" ht="38.25" customHeight="1" x14ac:dyDescent="0.25">
      <c r="A150" s="169">
        <f t="shared" si="2"/>
        <v>142</v>
      </c>
      <c r="B150" s="169" t="s">
        <v>497</v>
      </c>
      <c r="C150" s="161" t="s">
        <v>742</v>
      </c>
      <c r="D150" s="169" t="s">
        <v>731</v>
      </c>
      <c r="E150" s="170">
        <f>10000+2903.33</f>
        <v>12903.33</v>
      </c>
      <c r="F150" s="171" t="s">
        <v>574</v>
      </c>
      <c r="G150" s="171"/>
      <c r="H150" s="193"/>
    </row>
    <row r="151" spans="1:8" s="81" customFormat="1" ht="38.25" customHeight="1" x14ac:dyDescent="0.25">
      <c r="A151" s="169">
        <f t="shared" si="2"/>
        <v>143</v>
      </c>
      <c r="B151" s="169" t="s">
        <v>497</v>
      </c>
      <c r="C151" s="161" t="s">
        <v>743</v>
      </c>
      <c r="D151" s="169" t="s">
        <v>744</v>
      </c>
      <c r="E151" s="173">
        <v>10000</v>
      </c>
      <c r="F151" s="171" t="s">
        <v>745</v>
      </c>
      <c r="G151" s="171"/>
      <c r="H151" s="193"/>
    </row>
    <row r="152" spans="1:8" s="81" customFormat="1" ht="38.25" customHeight="1" x14ac:dyDescent="0.25">
      <c r="A152" s="169">
        <f t="shared" si="2"/>
        <v>144</v>
      </c>
      <c r="B152" s="169" t="s">
        <v>497</v>
      </c>
      <c r="C152" s="161" t="s">
        <v>746</v>
      </c>
      <c r="D152" s="161" t="s">
        <v>740</v>
      </c>
      <c r="E152" s="173">
        <v>10000</v>
      </c>
      <c r="F152" s="171" t="s">
        <v>738</v>
      </c>
      <c r="G152" s="171"/>
      <c r="H152" s="193"/>
    </row>
    <row r="153" spans="1:8" s="81" customFormat="1" ht="38.25" customHeight="1" x14ac:dyDescent="0.25">
      <c r="A153" s="169">
        <f t="shared" si="2"/>
        <v>145</v>
      </c>
      <c r="B153" s="169" t="s">
        <v>497</v>
      </c>
      <c r="C153" s="161" t="s">
        <v>747</v>
      </c>
      <c r="D153" s="169" t="s">
        <v>499</v>
      </c>
      <c r="E153" s="173">
        <v>6500</v>
      </c>
      <c r="F153" s="171" t="s">
        <v>580</v>
      </c>
      <c r="G153" s="171"/>
      <c r="H153" s="193"/>
    </row>
    <row r="154" spans="1:8" s="81" customFormat="1" ht="38.25" customHeight="1" x14ac:dyDescent="0.25">
      <c r="A154" s="169">
        <f t="shared" si="2"/>
        <v>146</v>
      </c>
      <c r="B154" s="169" t="s">
        <v>497</v>
      </c>
      <c r="C154" s="161" t="s">
        <v>748</v>
      </c>
      <c r="D154" s="169" t="s">
        <v>749</v>
      </c>
      <c r="E154" s="170">
        <f>6500+1887.1</f>
        <v>8387.1</v>
      </c>
      <c r="F154" s="171" t="s">
        <v>750</v>
      </c>
      <c r="G154" s="172"/>
      <c r="H154" s="193"/>
    </row>
    <row r="155" spans="1:8" s="81" customFormat="1" ht="38.25" customHeight="1" x14ac:dyDescent="0.25">
      <c r="A155" s="169">
        <f t="shared" si="2"/>
        <v>147</v>
      </c>
      <c r="B155" s="169" t="s">
        <v>497</v>
      </c>
      <c r="C155" s="161" t="s">
        <v>751</v>
      </c>
      <c r="D155" s="161" t="s">
        <v>740</v>
      </c>
      <c r="E155" s="170">
        <f>10000+2903.33</f>
        <v>12903.33</v>
      </c>
      <c r="F155" s="171" t="s">
        <v>750</v>
      </c>
      <c r="G155" s="171"/>
      <c r="H155" s="193"/>
    </row>
    <row r="156" spans="1:8" s="81" customFormat="1" ht="38.25" customHeight="1" x14ac:dyDescent="0.25">
      <c r="A156" s="169">
        <f t="shared" si="2"/>
        <v>148</v>
      </c>
      <c r="B156" s="169" t="s">
        <v>497</v>
      </c>
      <c r="C156" s="161" t="s">
        <v>752</v>
      </c>
      <c r="D156" s="169" t="s">
        <v>740</v>
      </c>
      <c r="E156" s="173">
        <v>10000</v>
      </c>
      <c r="F156" s="171" t="s">
        <v>580</v>
      </c>
      <c r="G156" s="171"/>
      <c r="H156" s="193"/>
    </row>
    <row r="157" spans="1:8" s="81" customFormat="1" ht="38.25" customHeight="1" x14ac:dyDescent="0.25">
      <c r="A157" s="169">
        <f t="shared" si="2"/>
        <v>149</v>
      </c>
      <c r="B157" s="169" t="s">
        <v>497</v>
      </c>
      <c r="C157" s="161" t="s">
        <v>753</v>
      </c>
      <c r="D157" s="169" t="s">
        <v>545</v>
      </c>
      <c r="E157" s="173">
        <v>12000</v>
      </c>
      <c r="F157" s="171" t="s">
        <v>500</v>
      </c>
      <c r="G157" s="172"/>
      <c r="H157" s="193"/>
    </row>
    <row r="158" spans="1:8" s="81" customFormat="1" ht="38.25" customHeight="1" x14ac:dyDescent="0.25">
      <c r="A158" s="169">
        <f t="shared" si="2"/>
        <v>150</v>
      </c>
      <c r="B158" s="169" t="s">
        <v>497</v>
      </c>
      <c r="C158" s="161" t="s">
        <v>754</v>
      </c>
      <c r="D158" s="169" t="s">
        <v>697</v>
      </c>
      <c r="E158" s="173">
        <v>6500</v>
      </c>
      <c r="F158" s="171" t="s">
        <v>580</v>
      </c>
      <c r="G158" s="172"/>
      <c r="H158" s="193"/>
    </row>
    <row r="159" spans="1:8" s="81" customFormat="1" ht="38.25" customHeight="1" x14ac:dyDescent="0.25">
      <c r="A159" s="169">
        <f t="shared" si="2"/>
        <v>151</v>
      </c>
      <c r="B159" s="169" t="s">
        <v>497</v>
      </c>
      <c r="C159" s="161" t="s">
        <v>755</v>
      </c>
      <c r="D159" s="169" t="s">
        <v>744</v>
      </c>
      <c r="E159" s="170">
        <f>10000+2903.33</f>
        <v>12903.33</v>
      </c>
      <c r="F159" s="171" t="s">
        <v>756</v>
      </c>
      <c r="G159" s="171"/>
      <c r="H159" s="193"/>
    </row>
    <row r="160" spans="1:8" s="81" customFormat="1" ht="38.25" customHeight="1" x14ac:dyDescent="0.25">
      <c r="A160" s="169">
        <f t="shared" si="2"/>
        <v>152</v>
      </c>
      <c r="B160" s="169" t="s">
        <v>497</v>
      </c>
      <c r="C160" s="161" t="s">
        <v>757</v>
      </c>
      <c r="D160" s="169" t="s">
        <v>697</v>
      </c>
      <c r="E160" s="173">
        <v>6500</v>
      </c>
      <c r="F160" s="171" t="s">
        <v>580</v>
      </c>
      <c r="G160" s="171"/>
      <c r="H160" s="193"/>
    </row>
    <row r="161" spans="1:8" s="81" customFormat="1" ht="38.25" customHeight="1" x14ac:dyDescent="0.25">
      <c r="A161" s="169">
        <f t="shared" si="2"/>
        <v>153</v>
      </c>
      <c r="B161" s="169" t="s">
        <v>497</v>
      </c>
      <c r="C161" s="161" t="s">
        <v>758</v>
      </c>
      <c r="D161" s="169" t="s">
        <v>697</v>
      </c>
      <c r="E161" s="173">
        <v>6500</v>
      </c>
      <c r="F161" s="171" t="s">
        <v>571</v>
      </c>
      <c r="G161" s="171"/>
      <c r="H161" s="193"/>
    </row>
    <row r="162" spans="1:8" s="81" customFormat="1" ht="38.25" customHeight="1" x14ac:dyDescent="0.25">
      <c r="A162" s="169">
        <f t="shared" si="2"/>
        <v>154</v>
      </c>
      <c r="B162" s="169" t="s">
        <v>497</v>
      </c>
      <c r="C162" s="161" t="s">
        <v>759</v>
      </c>
      <c r="D162" s="169" t="s">
        <v>697</v>
      </c>
      <c r="E162" s="173">
        <v>10000</v>
      </c>
      <c r="F162" s="171" t="s">
        <v>571</v>
      </c>
      <c r="G162" s="171"/>
      <c r="H162" s="193"/>
    </row>
    <row r="163" spans="1:8" s="81" customFormat="1" ht="38.25" customHeight="1" x14ac:dyDescent="0.25">
      <c r="A163" s="169">
        <f t="shared" si="2"/>
        <v>155</v>
      </c>
      <c r="B163" s="169" t="s">
        <v>497</v>
      </c>
      <c r="C163" s="161" t="s">
        <v>760</v>
      </c>
      <c r="D163" s="169" t="s">
        <v>697</v>
      </c>
      <c r="E163" s="173">
        <v>6500</v>
      </c>
      <c r="F163" s="171" t="s">
        <v>571</v>
      </c>
      <c r="G163" s="171"/>
      <c r="H163" s="193"/>
    </row>
    <row r="164" spans="1:8" s="81" customFormat="1" ht="38.25" customHeight="1" x14ac:dyDescent="0.25">
      <c r="A164" s="169">
        <f t="shared" si="2"/>
        <v>156</v>
      </c>
      <c r="B164" s="169" t="s">
        <v>497</v>
      </c>
      <c r="C164" s="161" t="s">
        <v>761</v>
      </c>
      <c r="D164" s="169" t="s">
        <v>740</v>
      </c>
      <c r="E164" s="170">
        <v>10000</v>
      </c>
      <c r="F164" s="171" t="s">
        <v>594</v>
      </c>
      <c r="G164" s="171"/>
      <c r="H164" s="193"/>
    </row>
    <row r="165" spans="1:8" s="81" customFormat="1" ht="38.25" customHeight="1" x14ac:dyDescent="0.25">
      <c r="A165" s="169">
        <f t="shared" si="2"/>
        <v>157</v>
      </c>
      <c r="B165" s="169" t="s">
        <v>497</v>
      </c>
      <c r="C165" s="161" t="s">
        <v>762</v>
      </c>
      <c r="D165" s="169" t="s">
        <v>726</v>
      </c>
      <c r="E165" s="170">
        <v>8000</v>
      </c>
      <c r="F165" s="171" t="s">
        <v>738</v>
      </c>
      <c r="G165" s="171"/>
      <c r="H165" s="193"/>
    </row>
    <row r="166" spans="1:8" s="81" customFormat="1" ht="38.25" customHeight="1" x14ac:dyDescent="0.25">
      <c r="A166" s="169">
        <f t="shared" si="2"/>
        <v>158</v>
      </c>
      <c r="B166" s="169" t="s">
        <v>497</v>
      </c>
      <c r="C166" s="161" t="s">
        <v>763</v>
      </c>
      <c r="D166" s="169" t="s">
        <v>697</v>
      </c>
      <c r="E166" s="173">
        <v>6500</v>
      </c>
      <c r="F166" s="171" t="s">
        <v>571</v>
      </c>
      <c r="G166" s="171"/>
      <c r="H166" s="193"/>
    </row>
    <row r="167" spans="1:8" s="81" customFormat="1" ht="38.25" customHeight="1" x14ac:dyDescent="0.25">
      <c r="A167" s="169">
        <f t="shared" si="2"/>
        <v>159</v>
      </c>
      <c r="B167" s="169" t="s">
        <v>497</v>
      </c>
      <c r="C167" s="161" t="s">
        <v>764</v>
      </c>
      <c r="D167" s="169" t="s">
        <v>697</v>
      </c>
      <c r="E167" s="173">
        <v>6500</v>
      </c>
      <c r="F167" s="171" t="s">
        <v>571</v>
      </c>
      <c r="G167" s="171"/>
      <c r="H167" s="193"/>
    </row>
    <row r="168" spans="1:8" s="81" customFormat="1" ht="38.25" customHeight="1" x14ac:dyDescent="0.25">
      <c r="A168" s="169">
        <f t="shared" si="2"/>
        <v>160</v>
      </c>
      <c r="B168" s="169" t="s">
        <v>497</v>
      </c>
      <c r="C168" s="161" t="s">
        <v>765</v>
      </c>
      <c r="D168" s="161" t="s">
        <v>740</v>
      </c>
      <c r="E168" s="170">
        <f>10000+2903.33</f>
        <v>12903.33</v>
      </c>
      <c r="F168" s="171" t="s">
        <v>750</v>
      </c>
      <c r="G168" s="171"/>
      <c r="H168" s="193"/>
    </row>
    <row r="169" spans="1:8" s="81" customFormat="1" ht="38.25" customHeight="1" x14ac:dyDescent="0.25">
      <c r="A169" s="169">
        <f t="shared" si="2"/>
        <v>161</v>
      </c>
      <c r="B169" s="169" t="s">
        <v>497</v>
      </c>
      <c r="C169" s="161" t="s">
        <v>766</v>
      </c>
      <c r="D169" s="169" t="s">
        <v>627</v>
      </c>
      <c r="E169" s="173">
        <v>6500</v>
      </c>
      <c r="F169" s="171" t="s">
        <v>580</v>
      </c>
      <c r="G169" s="171"/>
      <c r="H169" s="193"/>
    </row>
    <row r="170" spans="1:8" s="81" customFormat="1" ht="38.25" customHeight="1" x14ac:dyDescent="0.25">
      <c r="A170" s="169">
        <f t="shared" si="2"/>
        <v>162</v>
      </c>
      <c r="B170" s="169" t="s">
        <v>497</v>
      </c>
      <c r="C170" s="161" t="s">
        <v>767</v>
      </c>
      <c r="D170" s="169" t="s">
        <v>740</v>
      </c>
      <c r="E170" s="173">
        <v>10000</v>
      </c>
      <c r="F170" s="171" t="s">
        <v>571</v>
      </c>
      <c r="G170" s="171"/>
      <c r="H170" s="193"/>
    </row>
    <row r="171" spans="1:8" s="81" customFormat="1" ht="38.25" customHeight="1" x14ac:dyDescent="0.25">
      <c r="A171" s="169">
        <f t="shared" si="2"/>
        <v>163</v>
      </c>
      <c r="B171" s="169" t="s">
        <v>497</v>
      </c>
      <c r="C171" s="161" t="s">
        <v>768</v>
      </c>
      <c r="D171" s="169" t="s">
        <v>697</v>
      </c>
      <c r="E171" s="173">
        <v>6500</v>
      </c>
      <c r="F171" s="171" t="s">
        <v>571</v>
      </c>
      <c r="G171" s="171"/>
      <c r="H171" s="193"/>
    </row>
    <row r="172" spans="1:8" s="81" customFormat="1" ht="38.25" customHeight="1" x14ac:dyDescent="0.25">
      <c r="A172" s="169">
        <f t="shared" si="2"/>
        <v>164</v>
      </c>
      <c r="B172" s="169" t="s">
        <v>497</v>
      </c>
      <c r="C172" s="161" t="s">
        <v>769</v>
      </c>
      <c r="D172" s="169" t="s">
        <v>697</v>
      </c>
      <c r="E172" s="173">
        <v>6500</v>
      </c>
      <c r="F172" s="171" t="s">
        <v>571</v>
      </c>
      <c r="G172" s="171"/>
      <c r="H172" s="193"/>
    </row>
    <row r="173" spans="1:8" s="81" customFormat="1" ht="38.25" customHeight="1" x14ac:dyDescent="0.25">
      <c r="A173" s="169">
        <f t="shared" si="2"/>
        <v>165</v>
      </c>
      <c r="B173" s="169" t="s">
        <v>497</v>
      </c>
      <c r="C173" s="161" t="s">
        <v>770</v>
      </c>
      <c r="D173" s="169" t="s">
        <v>697</v>
      </c>
      <c r="E173" s="173">
        <v>6500</v>
      </c>
      <c r="F173" s="171" t="s">
        <v>571</v>
      </c>
      <c r="G173" s="171"/>
      <c r="H173" s="193"/>
    </row>
    <row r="174" spans="1:8" s="81" customFormat="1" ht="38.25" customHeight="1" x14ac:dyDescent="0.25">
      <c r="A174" s="169">
        <f t="shared" si="2"/>
        <v>166</v>
      </c>
      <c r="B174" s="169" t="s">
        <v>497</v>
      </c>
      <c r="C174" s="161" t="s">
        <v>771</v>
      </c>
      <c r="D174" s="169" t="s">
        <v>697</v>
      </c>
      <c r="E174" s="173">
        <v>6500</v>
      </c>
      <c r="F174" s="171" t="s">
        <v>571</v>
      </c>
      <c r="G174" s="171"/>
      <c r="H174" s="193"/>
    </row>
    <row r="175" spans="1:8" s="81" customFormat="1" ht="38.25" customHeight="1" x14ac:dyDescent="0.25">
      <c r="A175" s="169">
        <f t="shared" si="2"/>
        <v>167</v>
      </c>
      <c r="B175" s="169" t="s">
        <v>497</v>
      </c>
      <c r="C175" s="161" t="s">
        <v>772</v>
      </c>
      <c r="D175" s="169" t="s">
        <v>697</v>
      </c>
      <c r="E175" s="173">
        <v>6500</v>
      </c>
      <c r="F175" s="171" t="s">
        <v>571</v>
      </c>
      <c r="G175" s="171"/>
      <c r="H175" s="193"/>
    </row>
    <row r="176" spans="1:8" s="81" customFormat="1" ht="38.25" customHeight="1" x14ac:dyDescent="0.25">
      <c r="A176" s="169">
        <f t="shared" si="2"/>
        <v>168</v>
      </c>
      <c r="B176" s="169" t="s">
        <v>497</v>
      </c>
      <c r="C176" s="161" t="s">
        <v>773</v>
      </c>
      <c r="D176" s="169" t="s">
        <v>697</v>
      </c>
      <c r="E176" s="173">
        <v>6500</v>
      </c>
      <c r="F176" s="171" t="s">
        <v>571</v>
      </c>
      <c r="G176" s="171"/>
      <c r="H176" s="193"/>
    </row>
    <row r="177" spans="1:8" s="81" customFormat="1" ht="38.25" customHeight="1" x14ac:dyDescent="0.25">
      <c r="A177" s="169">
        <f t="shared" si="2"/>
        <v>169</v>
      </c>
      <c r="B177" s="169" t="s">
        <v>497</v>
      </c>
      <c r="C177" s="161" t="s">
        <v>774</v>
      </c>
      <c r="D177" s="169" t="s">
        <v>697</v>
      </c>
      <c r="E177" s="173">
        <f>6500+1887.1</f>
        <v>8387.1</v>
      </c>
      <c r="F177" s="171" t="s">
        <v>571</v>
      </c>
      <c r="G177" s="171"/>
      <c r="H177" s="193"/>
    </row>
    <row r="178" spans="1:8" s="81" customFormat="1" ht="38.25" customHeight="1" x14ac:dyDescent="0.25">
      <c r="A178" s="169">
        <f t="shared" si="2"/>
        <v>170</v>
      </c>
      <c r="B178" s="169" t="s">
        <v>497</v>
      </c>
      <c r="C178" s="161" t="s">
        <v>775</v>
      </c>
      <c r="D178" s="169" t="s">
        <v>697</v>
      </c>
      <c r="E178" s="173">
        <v>6500</v>
      </c>
      <c r="F178" s="171" t="s">
        <v>571</v>
      </c>
      <c r="G178" s="171"/>
      <c r="H178" s="193"/>
    </row>
    <row r="179" spans="1:8" s="81" customFormat="1" ht="38.25" customHeight="1" x14ac:dyDescent="0.25">
      <c r="A179" s="169">
        <f t="shared" si="2"/>
        <v>171</v>
      </c>
      <c r="B179" s="169" t="s">
        <v>497</v>
      </c>
      <c r="C179" s="161" t="s">
        <v>776</v>
      </c>
      <c r="D179" s="169" t="s">
        <v>740</v>
      </c>
      <c r="E179" s="173">
        <v>10000</v>
      </c>
      <c r="F179" s="171" t="s">
        <v>571</v>
      </c>
      <c r="G179" s="171"/>
      <c r="H179" s="193"/>
    </row>
    <row r="180" spans="1:8" s="81" customFormat="1" ht="38.25" customHeight="1" x14ac:dyDescent="0.25">
      <c r="A180" s="169">
        <f t="shared" si="2"/>
        <v>172</v>
      </c>
      <c r="B180" s="169" t="s">
        <v>497</v>
      </c>
      <c r="C180" s="161" t="s">
        <v>777</v>
      </c>
      <c r="D180" s="169" t="s">
        <v>697</v>
      </c>
      <c r="E180" s="173">
        <v>6500</v>
      </c>
      <c r="F180" s="171" t="s">
        <v>571</v>
      </c>
      <c r="G180" s="171"/>
      <c r="H180" s="193"/>
    </row>
    <row r="181" spans="1:8" s="81" customFormat="1" ht="38.25" customHeight="1" x14ac:dyDescent="0.25">
      <c r="A181" s="169">
        <f t="shared" si="2"/>
        <v>173</v>
      </c>
      <c r="B181" s="169" t="s">
        <v>497</v>
      </c>
      <c r="C181" s="161" t="s">
        <v>778</v>
      </c>
      <c r="D181" s="169" t="s">
        <v>697</v>
      </c>
      <c r="E181" s="173">
        <v>6500</v>
      </c>
      <c r="F181" s="171" t="s">
        <v>571</v>
      </c>
      <c r="G181" s="171"/>
      <c r="H181" s="193"/>
    </row>
    <row r="182" spans="1:8" s="81" customFormat="1" ht="38.25" customHeight="1" x14ac:dyDescent="0.25">
      <c r="A182" s="169">
        <f t="shared" si="2"/>
        <v>174</v>
      </c>
      <c r="B182" s="169" t="s">
        <v>497</v>
      </c>
      <c r="C182" s="161" t="s">
        <v>779</v>
      </c>
      <c r="D182" s="169" t="s">
        <v>697</v>
      </c>
      <c r="E182" s="173">
        <v>6500</v>
      </c>
      <c r="F182" s="171" t="s">
        <v>571</v>
      </c>
      <c r="G182" s="171"/>
      <c r="H182" s="193"/>
    </row>
    <row r="183" spans="1:8" s="81" customFormat="1" ht="38.25" customHeight="1" x14ac:dyDescent="0.25">
      <c r="A183" s="169">
        <f t="shared" si="2"/>
        <v>175</v>
      </c>
      <c r="B183" s="169" t="s">
        <v>497</v>
      </c>
      <c r="C183" s="161" t="s">
        <v>780</v>
      </c>
      <c r="D183" s="169" t="s">
        <v>697</v>
      </c>
      <c r="E183" s="173">
        <v>6500</v>
      </c>
      <c r="F183" s="171" t="s">
        <v>571</v>
      </c>
      <c r="G183" s="171"/>
      <c r="H183" s="193"/>
    </row>
    <row r="184" spans="1:8" s="81" customFormat="1" ht="38.25" customHeight="1" x14ac:dyDescent="0.25">
      <c r="A184" s="169">
        <f t="shared" si="2"/>
        <v>176</v>
      </c>
      <c r="B184" s="169" t="s">
        <v>497</v>
      </c>
      <c r="C184" s="161" t="s">
        <v>781</v>
      </c>
      <c r="D184" s="169" t="s">
        <v>697</v>
      </c>
      <c r="E184" s="173">
        <v>6500</v>
      </c>
      <c r="F184" s="171" t="s">
        <v>571</v>
      </c>
      <c r="G184" s="171"/>
      <c r="H184" s="193"/>
    </row>
    <row r="185" spans="1:8" s="81" customFormat="1" ht="38.25" customHeight="1" x14ac:dyDescent="0.25">
      <c r="A185" s="169">
        <f t="shared" si="2"/>
        <v>177</v>
      </c>
      <c r="B185" s="169" t="s">
        <v>497</v>
      </c>
      <c r="C185" s="161" t="s">
        <v>782</v>
      </c>
      <c r="D185" s="169" t="s">
        <v>697</v>
      </c>
      <c r="E185" s="173">
        <v>6500</v>
      </c>
      <c r="F185" s="171" t="s">
        <v>571</v>
      </c>
      <c r="G185" s="171"/>
      <c r="H185" s="193"/>
    </row>
    <row r="186" spans="1:8" s="81" customFormat="1" ht="38.25" customHeight="1" x14ac:dyDescent="0.25">
      <c r="A186" s="169">
        <f t="shared" si="2"/>
        <v>178</v>
      </c>
      <c r="B186" s="169" t="s">
        <v>497</v>
      </c>
      <c r="C186" s="161" t="s">
        <v>783</v>
      </c>
      <c r="D186" s="169" t="s">
        <v>697</v>
      </c>
      <c r="E186" s="173">
        <v>6500</v>
      </c>
      <c r="F186" s="171" t="s">
        <v>571</v>
      </c>
      <c r="G186" s="171"/>
      <c r="H186" s="193"/>
    </row>
    <row r="187" spans="1:8" s="81" customFormat="1" ht="38.25" customHeight="1" x14ac:dyDescent="0.25">
      <c r="A187" s="169">
        <f t="shared" si="2"/>
        <v>179</v>
      </c>
      <c r="B187" s="169" t="s">
        <v>497</v>
      </c>
      <c r="C187" s="161" t="s">
        <v>784</v>
      </c>
      <c r="D187" s="169" t="s">
        <v>697</v>
      </c>
      <c r="E187" s="173">
        <v>6500</v>
      </c>
      <c r="F187" s="171" t="s">
        <v>571</v>
      </c>
      <c r="G187" s="171"/>
      <c r="H187" s="193"/>
    </row>
    <row r="188" spans="1:8" s="81" customFormat="1" ht="38.25" customHeight="1" x14ac:dyDescent="0.25">
      <c r="A188" s="169">
        <f t="shared" si="2"/>
        <v>180</v>
      </c>
      <c r="B188" s="169" t="s">
        <v>497</v>
      </c>
      <c r="C188" s="161" t="s">
        <v>785</v>
      </c>
      <c r="D188" s="169" t="s">
        <v>697</v>
      </c>
      <c r="E188" s="173">
        <v>6500</v>
      </c>
      <c r="F188" s="171" t="s">
        <v>571</v>
      </c>
      <c r="G188" s="171"/>
      <c r="H188" s="193"/>
    </row>
    <row r="189" spans="1:8" s="81" customFormat="1" ht="38.25" customHeight="1" x14ac:dyDescent="0.25">
      <c r="A189" s="169">
        <f t="shared" si="2"/>
        <v>181</v>
      </c>
      <c r="B189" s="169" t="s">
        <v>497</v>
      </c>
      <c r="C189" s="161" t="s">
        <v>786</v>
      </c>
      <c r="D189" s="169" t="s">
        <v>697</v>
      </c>
      <c r="E189" s="173">
        <v>6500</v>
      </c>
      <c r="F189" s="171" t="s">
        <v>571</v>
      </c>
      <c r="G189" s="171"/>
      <c r="H189" s="193"/>
    </row>
    <row r="190" spans="1:8" s="81" customFormat="1" ht="38.25" customHeight="1" x14ac:dyDescent="0.25">
      <c r="A190" s="169">
        <f t="shared" si="2"/>
        <v>182</v>
      </c>
      <c r="B190" s="169" t="s">
        <v>497</v>
      </c>
      <c r="C190" s="161" t="s">
        <v>787</v>
      </c>
      <c r="D190" s="169" t="s">
        <v>697</v>
      </c>
      <c r="E190" s="173">
        <v>6500</v>
      </c>
      <c r="F190" s="171" t="s">
        <v>571</v>
      </c>
      <c r="G190" s="171"/>
      <c r="H190" s="193"/>
    </row>
    <row r="191" spans="1:8" s="81" customFormat="1" ht="38.25" customHeight="1" x14ac:dyDescent="0.25">
      <c r="A191" s="169">
        <f t="shared" si="2"/>
        <v>183</v>
      </c>
      <c r="B191" s="169" t="s">
        <v>497</v>
      </c>
      <c r="C191" s="161" t="s">
        <v>788</v>
      </c>
      <c r="D191" s="169" t="s">
        <v>508</v>
      </c>
      <c r="E191" s="173">
        <v>6500</v>
      </c>
      <c r="F191" s="171" t="s">
        <v>580</v>
      </c>
      <c r="G191" s="171"/>
      <c r="H191" s="193"/>
    </row>
    <row r="192" spans="1:8" s="81" customFormat="1" ht="38.25" customHeight="1" x14ac:dyDescent="0.25">
      <c r="A192" s="169">
        <f t="shared" si="2"/>
        <v>184</v>
      </c>
      <c r="B192" s="169" t="s">
        <v>497</v>
      </c>
      <c r="C192" s="161" t="s">
        <v>789</v>
      </c>
      <c r="D192" s="169" t="s">
        <v>627</v>
      </c>
      <c r="E192" s="173">
        <v>6500</v>
      </c>
      <c r="F192" s="171" t="s">
        <v>580</v>
      </c>
      <c r="G192" s="171"/>
      <c r="H192" s="193"/>
    </row>
    <row r="193" spans="1:8" s="81" customFormat="1" ht="38.25" customHeight="1" x14ac:dyDescent="0.25">
      <c r="A193" s="169">
        <f t="shared" si="2"/>
        <v>185</v>
      </c>
      <c r="B193" s="169" t="s">
        <v>497</v>
      </c>
      <c r="C193" s="161" t="s">
        <v>790</v>
      </c>
      <c r="D193" s="169" t="s">
        <v>697</v>
      </c>
      <c r="E193" s="173">
        <v>6500</v>
      </c>
      <c r="F193" s="171" t="s">
        <v>727</v>
      </c>
      <c r="G193" s="172"/>
      <c r="H193" s="193"/>
    </row>
    <row r="194" spans="1:8" s="81" customFormat="1" ht="38.25" customHeight="1" x14ac:dyDescent="0.25">
      <c r="A194" s="169">
        <f t="shared" si="2"/>
        <v>186</v>
      </c>
      <c r="B194" s="169" t="s">
        <v>497</v>
      </c>
      <c r="C194" s="161" t="s">
        <v>791</v>
      </c>
      <c r="D194" s="169" t="s">
        <v>740</v>
      </c>
      <c r="E194" s="173">
        <v>10000</v>
      </c>
      <c r="F194" s="171" t="s">
        <v>580</v>
      </c>
      <c r="G194" s="171"/>
      <c r="H194" s="193"/>
    </row>
    <row r="195" spans="1:8" s="81" customFormat="1" ht="38.25" customHeight="1" x14ac:dyDescent="0.25">
      <c r="A195" s="169">
        <f t="shared" si="2"/>
        <v>187</v>
      </c>
      <c r="B195" s="169" t="s">
        <v>497</v>
      </c>
      <c r="C195" s="161" t="s">
        <v>792</v>
      </c>
      <c r="D195" s="175" t="s">
        <v>793</v>
      </c>
      <c r="E195" s="173">
        <v>6500</v>
      </c>
      <c r="F195" s="171" t="s">
        <v>580</v>
      </c>
      <c r="G195" s="171"/>
      <c r="H195" s="193"/>
    </row>
    <row r="196" spans="1:8" s="81" customFormat="1" ht="38.25" customHeight="1" x14ac:dyDescent="0.25">
      <c r="A196" s="169">
        <f t="shared" si="2"/>
        <v>188</v>
      </c>
      <c r="B196" s="169" t="s">
        <v>497</v>
      </c>
      <c r="C196" s="161" t="s">
        <v>794</v>
      </c>
      <c r="D196" s="169" t="s">
        <v>740</v>
      </c>
      <c r="E196" s="173">
        <v>10000</v>
      </c>
      <c r="F196" s="171" t="s">
        <v>580</v>
      </c>
      <c r="G196" s="171"/>
      <c r="H196" s="193"/>
    </row>
    <row r="197" spans="1:8" s="81" customFormat="1" ht="38.25" customHeight="1" x14ac:dyDescent="0.25">
      <c r="A197" s="169">
        <f t="shared" si="2"/>
        <v>189</v>
      </c>
      <c r="B197" s="169" t="s">
        <v>497</v>
      </c>
      <c r="C197" s="161" t="s">
        <v>795</v>
      </c>
      <c r="D197" s="169" t="s">
        <v>627</v>
      </c>
      <c r="E197" s="173">
        <v>6500</v>
      </c>
      <c r="F197" s="171" t="s">
        <v>580</v>
      </c>
      <c r="G197" s="171"/>
      <c r="H197" s="193"/>
    </row>
    <row r="198" spans="1:8" s="81" customFormat="1" ht="38.25" customHeight="1" x14ac:dyDescent="0.25">
      <c r="A198" s="169">
        <f t="shared" si="2"/>
        <v>190</v>
      </c>
      <c r="B198" s="169" t="s">
        <v>497</v>
      </c>
      <c r="C198" s="161" t="s">
        <v>796</v>
      </c>
      <c r="D198" s="169" t="s">
        <v>740</v>
      </c>
      <c r="E198" s="173">
        <v>10000</v>
      </c>
      <c r="F198" s="171" t="s">
        <v>580</v>
      </c>
      <c r="G198" s="171"/>
      <c r="H198" s="193"/>
    </row>
    <row r="199" spans="1:8" s="81" customFormat="1" ht="38.25" customHeight="1" x14ac:dyDescent="0.25">
      <c r="A199" s="169">
        <f t="shared" si="2"/>
        <v>191</v>
      </c>
      <c r="B199" s="169" t="s">
        <v>497</v>
      </c>
      <c r="C199" s="161" t="s">
        <v>797</v>
      </c>
      <c r="D199" s="169" t="s">
        <v>627</v>
      </c>
      <c r="E199" s="173">
        <v>6500</v>
      </c>
      <c r="F199" s="171" t="s">
        <v>580</v>
      </c>
      <c r="G199" s="171"/>
      <c r="H199" s="193"/>
    </row>
    <row r="200" spans="1:8" s="81" customFormat="1" ht="38.25" customHeight="1" x14ac:dyDescent="0.25">
      <c r="A200" s="169">
        <f t="shared" si="2"/>
        <v>192</v>
      </c>
      <c r="B200" s="169" t="s">
        <v>497</v>
      </c>
      <c r="C200" s="161" t="s">
        <v>798</v>
      </c>
      <c r="D200" s="169" t="s">
        <v>627</v>
      </c>
      <c r="E200" s="173">
        <v>6500</v>
      </c>
      <c r="F200" s="171" t="s">
        <v>580</v>
      </c>
      <c r="G200" s="171"/>
      <c r="H200" s="193"/>
    </row>
    <row r="201" spans="1:8" s="81" customFormat="1" ht="38.25" customHeight="1" x14ac:dyDescent="0.25">
      <c r="A201" s="169">
        <f t="shared" si="2"/>
        <v>193</v>
      </c>
      <c r="B201" s="169" t="s">
        <v>497</v>
      </c>
      <c r="C201" s="161" t="s">
        <v>799</v>
      </c>
      <c r="D201" s="169" t="s">
        <v>740</v>
      </c>
      <c r="E201" s="173">
        <v>10000</v>
      </c>
      <c r="F201" s="171" t="s">
        <v>580</v>
      </c>
      <c r="G201" s="171"/>
      <c r="H201" s="193"/>
    </row>
    <row r="202" spans="1:8" s="81" customFormat="1" ht="38.25" customHeight="1" x14ac:dyDescent="0.25">
      <c r="A202" s="169">
        <f t="shared" si="2"/>
        <v>194</v>
      </c>
      <c r="B202" s="169" t="s">
        <v>497</v>
      </c>
      <c r="C202" s="161" t="s">
        <v>800</v>
      </c>
      <c r="D202" s="169" t="s">
        <v>697</v>
      </c>
      <c r="E202" s="173">
        <v>6500</v>
      </c>
      <c r="F202" s="171" t="s">
        <v>580</v>
      </c>
      <c r="G202" s="171"/>
      <c r="H202" s="193"/>
    </row>
    <row r="203" spans="1:8" s="81" customFormat="1" ht="38.25" customHeight="1" x14ac:dyDescent="0.25">
      <c r="A203" s="169">
        <f t="shared" ref="A203:A266" si="3">A202+1</f>
        <v>195</v>
      </c>
      <c r="B203" s="169" t="s">
        <v>497</v>
      </c>
      <c r="C203" s="161" t="s">
        <v>801</v>
      </c>
      <c r="D203" s="169" t="s">
        <v>697</v>
      </c>
      <c r="E203" s="173">
        <v>6500</v>
      </c>
      <c r="F203" s="171" t="s">
        <v>727</v>
      </c>
      <c r="G203" s="172"/>
      <c r="H203" s="193"/>
    </row>
    <row r="204" spans="1:8" s="81" customFormat="1" ht="38.25" customHeight="1" x14ac:dyDescent="0.25">
      <c r="A204" s="169">
        <f t="shared" si="3"/>
        <v>196</v>
      </c>
      <c r="B204" s="169" t="s">
        <v>497</v>
      </c>
      <c r="C204" s="161" t="s">
        <v>802</v>
      </c>
      <c r="D204" s="169" t="s">
        <v>697</v>
      </c>
      <c r="E204" s="173">
        <v>6500</v>
      </c>
      <c r="F204" s="171" t="s">
        <v>727</v>
      </c>
      <c r="G204" s="172"/>
      <c r="H204" s="193"/>
    </row>
    <row r="205" spans="1:8" s="81" customFormat="1" ht="38.25" customHeight="1" x14ac:dyDescent="0.25">
      <c r="A205" s="169">
        <f t="shared" si="3"/>
        <v>197</v>
      </c>
      <c r="B205" s="169" t="s">
        <v>497</v>
      </c>
      <c r="C205" s="161" t="s">
        <v>803</v>
      </c>
      <c r="D205" s="169" t="s">
        <v>627</v>
      </c>
      <c r="E205" s="170">
        <v>6500</v>
      </c>
      <c r="F205" s="171" t="s">
        <v>804</v>
      </c>
      <c r="G205" s="171"/>
      <c r="H205" s="193"/>
    </row>
    <row r="206" spans="1:8" s="81" customFormat="1" ht="38.25" customHeight="1" x14ac:dyDescent="0.25">
      <c r="A206" s="169">
        <f t="shared" si="3"/>
        <v>198</v>
      </c>
      <c r="B206" s="169" t="s">
        <v>497</v>
      </c>
      <c r="C206" s="161" t="s">
        <v>805</v>
      </c>
      <c r="D206" s="169" t="s">
        <v>697</v>
      </c>
      <c r="E206" s="173">
        <v>6500</v>
      </c>
      <c r="F206" s="171" t="s">
        <v>571</v>
      </c>
      <c r="G206" s="171"/>
      <c r="H206" s="193"/>
    </row>
    <row r="207" spans="1:8" s="81" customFormat="1" ht="38.25" customHeight="1" x14ac:dyDescent="0.25">
      <c r="A207" s="169">
        <f t="shared" si="3"/>
        <v>199</v>
      </c>
      <c r="B207" s="169" t="s">
        <v>497</v>
      </c>
      <c r="C207" s="161" t="s">
        <v>806</v>
      </c>
      <c r="D207" s="169" t="s">
        <v>627</v>
      </c>
      <c r="E207" s="173">
        <v>6500</v>
      </c>
      <c r="F207" s="171" t="s">
        <v>580</v>
      </c>
      <c r="G207" s="171"/>
      <c r="H207" s="193"/>
    </row>
    <row r="208" spans="1:8" s="81" customFormat="1" ht="38.25" customHeight="1" x14ac:dyDescent="0.25">
      <c r="A208" s="169">
        <f t="shared" si="3"/>
        <v>200</v>
      </c>
      <c r="B208" s="169" t="s">
        <v>497</v>
      </c>
      <c r="C208" s="161" t="s">
        <v>807</v>
      </c>
      <c r="D208" s="161" t="s">
        <v>627</v>
      </c>
      <c r="E208" s="173">
        <v>6000</v>
      </c>
      <c r="F208" s="171" t="s">
        <v>808</v>
      </c>
      <c r="G208" s="171"/>
      <c r="H208" s="193"/>
    </row>
    <row r="209" spans="1:8" s="81" customFormat="1" ht="38.25" customHeight="1" x14ac:dyDescent="0.25">
      <c r="A209" s="169">
        <f t="shared" si="3"/>
        <v>201</v>
      </c>
      <c r="B209" s="169" t="s">
        <v>497</v>
      </c>
      <c r="C209" s="161" t="s">
        <v>809</v>
      </c>
      <c r="D209" s="161" t="s">
        <v>627</v>
      </c>
      <c r="E209" s="173">
        <v>6000</v>
      </c>
      <c r="F209" s="171" t="s">
        <v>808</v>
      </c>
      <c r="G209" s="171"/>
      <c r="H209" s="193"/>
    </row>
    <row r="210" spans="1:8" s="81" customFormat="1" ht="38.25" customHeight="1" x14ac:dyDescent="0.25">
      <c r="A210" s="169">
        <f t="shared" si="3"/>
        <v>202</v>
      </c>
      <c r="B210" s="169" t="s">
        <v>497</v>
      </c>
      <c r="C210" s="161" t="s">
        <v>810</v>
      </c>
      <c r="D210" s="169" t="s">
        <v>744</v>
      </c>
      <c r="E210" s="170">
        <f>10000+2903.33</f>
        <v>12903.33</v>
      </c>
      <c r="F210" s="171" t="s">
        <v>756</v>
      </c>
      <c r="G210" s="171"/>
      <c r="H210" s="193"/>
    </row>
    <row r="211" spans="1:8" s="81" customFormat="1" ht="38.25" customHeight="1" x14ac:dyDescent="0.25">
      <c r="A211" s="169">
        <f t="shared" si="3"/>
        <v>203</v>
      </c>
      <c r="B211" s="169" t="s">
        <v>497</v>
      </c>
      <c r="C211" s="161" t="s">
        <v>811</v>
      </c>
      <c r="D211" s="169" t="s">
        <v>689</v>
      </c>
      <c r="E211" s="170">
        <f>6500+1887.1</f>
        <v>8387.1</v>
      </c>
      <c r="F211" s="171" t="s">
        <v>750</v>
      </c>
      <c r="G211" s="171"/>
      <c r="H211" s="193"/>
    </row>
    <row r="212" spans="1:8" s="81" customFormat="1" ht="38.25" customHeight="1" x14ac:dyDescent="0.25">
      <c r="A212" s="169">
        <f t="shared" si="3"/>
        <v>204</v>
      </c>
      <c r="B212" s="169" t="s">
        <v>497</v>
      </c>
      <c r="C212" s="161" t="s">
        <v>812</v>
      </c>
      <c r="D212" s="169" t="s">
        <v>684</v>
      </c>
      <c r="E212" s="170">
        <v>6500</v>
      </c>
      <c r="F212" s="171" t="s">
        <v>750</v>
      </c>
      <c r="G212" s="171"/>
      <c r="H212" s="193"/>
    </row>
    <row r="213" spans="1:8" s="81" customFormat="1" ht="38.25" customHeight="1" x14ac:dyDescent="0.25">
      <c r="A213" s="169">
        <f t="shared" si="3"/>
        <v>205</v>
      </c>
      <c r="B213" s="169" t="s">
        <v>497</v>
      </c>
      <c r="C213" s="161" t="s">
        <v>813</v>
      </c>
      <c r="D213" s="169" t="s">
        <v>697</v>
      </c>
      <c r="E213" s="170">
        <v>8000</v>
      </c>
      <c r="F213" s="171" t="s">
        <v>648</v>
      </c>
      <c r="G213" s="171"/>
      <c r="H213" s="193"/>
    </row>
    <row r="214" spans="1:8" s="81" customFormat="1" ht="38.25" customHeight="1" x14ac:dyDescent="0.25">
      <c r="A214" s="169">
        <f t="shared" si="3"/>
        <v>206</v>
      </c>
      <c r="B214" s="169" t="s">
        <v>497</v>
      </c>
      <c r="C214" s="161" t="s">
        <v>814</v>
      </c>
      <c r="D214" s="169" t="s">
        <v>627</v>
      </c>
      <c r="E214" s="170">
        <v>6500</v>
      </c>
      <c r="F214" s="171" t="s">
        <v>815</v>
      </c>
      <c r="G214" s="171"/>
      <c r="H214" s="193"/>
    </row>
    <row r="215" spans="1:8" s="81" customFormat="1" ht="38.25" customHeight="1" x14ac:dyDescent="0.25">
      <c r="A215" s="169">
        <f t="shared" si="3"/>
        <v>207</v>
      </c>
      <c r="B215" s="169" t="s">
        <v>497</v>
      </c>
      <c r="C215" s="161" t="s">
        <v>816</v>
      </c>
      <c r="D215" s="169" t="s">
        <v>697</v>
      </c>
      <c r="E215" s="170">
        <v>8000</v>
      </c>
      <c r="F215" s="171" t="s">
        <v>817</v>
      </c>
      <c r="G215" s="171"/>
      <c r="H215" s="193"/>
    </row>
    <row r="216" spans="1:8" s="81" customFormat="1" ht="38.25" customHeight="1" x14ac:dyDescent="0.25">
      <c r="A216" s="169">
        <f t="shared" si="3"/>
        <v>208</v>
      </c>
      <c r="B216" s="169" t="s">
        <v>497</v>
      </c>
      <c r="C216" s="161" t="s">
        <v>818</v>
      </c>
      <c r="D216" s="169" t="s">
        <v>697</v>
      </c>
      <c r="E216" s="170">
        <v>6500</v>
      </c>
      <c r="F216" s="171" t="s">
        <v>580</v>
      </c>
      <c r="G216" s="172"/>
      <c r="H216" s="195"/>
    </row>
    <row r="217" spans="1:8" s="81" customFormat="1" ht="38.25" customHeight="1" x14ac:dyDescent="0.25">
      <c r="A217" s="169">
        <f t="shared" si="3"/>
        <v>209</v>
      </c>
      <c r="B217" s="169" t="s">
        <v>497</v>
      </c>
      <c r="C217" s="161" t="s">
        <v>819</v>
      </c>
      <c r="D217" s="169" t="s">
        <v>726</v>
      </c>
      <c r="E217" s="170">
        <v>6000</v>
      </c>
      <c r="F217" s="171" t="s">
        <v>698</v>
      </c>
      <c r="G217" s="172"/>
      <c r="H217" s="194"/>
    </row>
    <row r="218" spans="1:8" s="81" customFormat="1" ht="38.25" customHeight="1" x14ac:dyDescent="0.25">
      <c r="A218" s="169">
        <f t="shared" si="3"/>
        <v>210</v>
      </c>
      <c r="B218" s="169" t="s">
        <v>497</v>
      </c>
      <c r="C218" s="169" t="s">
        <v>820</v>
      </c>
      <c r="D218" s="169" t="s">
        <v>545</v>
      </c>
      <c r="E218" s="173">
        <v>12000</v>
      </c>
      <c r="F218" s="171" t="s">
        <v>500</v>
      </c>
      <c r="G218" s="172"/>
      <c r="H218" s="193"/>
    </row>
    <row r="219" spans="1:8" s="81" customFormat="1" ht="38.25" customHeight="1" x14ac:dyDescent="0.25">
      <c r="A219" s="169">
        <f t="shared" si="3"/>
        <v>211</v>
      </c>
      <c r="B219" s="169" t="s">
        <v>497</v>
      </c>
      <c r="C219" s="161" t="s">
        <v>821</v>
      </c>
      <c r="D219" s="169" t="s">
        <v>535</v>
      </c>
      <c r="E219" s="173">
        <v>10000</v>
      </c>
      <c r="F219" s="171" t="s">
        <v>500</v>
      </c>
      <c r="G219" s="172"/>
      <c r="H219" s="193"/>
    </row>
    <row r="220" spans="1:8" s="81" customFormat="1" ht="38.25" customHeight="1" x14ac:dyDescent="0.25">
      <c r="A220" s="169">
        <f t="shared" si="3"/>
        <v>212</v>
      </c>
      <c r="B220" s="169" t="s">
        <v>497</v>
      </c>
      <c r="C220" s="161" t="s">
        <v>822</v>
      </c>
      <c r="D220" s="169" t="s">
        <v>535</v>
      </c>
      <c r="E220" s="173">
        <v>10000</v>
      </c>
      <c r="F220" s="171" t="s">
        <v>500</v>
      </c>
      <c r="G220" s="172"/>
      <c r="H220" s="193"/>
    </row>
    <row r="221" spans="1:8" s="81" customFormat="1" ht="38.25" customHeight="1" x14ac:dyDescent="0.25">
      <c r="A221" s="169">
        <f t="shared" si="3"/>
        <v>213</v>
      </c>
      <c r="B221" s="169" t="s">
        <v>497</v>
      </c>
      <c r="C221" s="161" t="s">
        <v>823</v>
      </c>
      <c r="D221" s="169" t="s">
        <v>653</v>
      </c>
      <c r="E221" s="170">
        <v>10000</v>
      </c>
      <c r="F221" s="171" t="s">
        <v>500</v>
      </c>
      <c r="G221" s="172"/>
      <c r="H221" s="193"/>
    </row>
    <row r="222" spans="1:8" s="81" customFormat="1" ht="38.25" customHeight="1" x14ac:dyDescent="0.25">
      <c r="A222" s="169">
        <f t="shared" si="3"/>
        <v>214</v>
      </c>
      <c r="B222" s="169" t="s">
        <v>497</v>
      </c>
      <c r="C222" s="161" t="s">
        <v>824</v>
      </c>
      <c r="D222" s="169" t="s">
        <v>825</v>
      </c>
      <c r="E222" s="173">
        <v>10000</v>
      </c>
      <c r="F222" s="171" t="s">
        <v>500</v>
      </c>
      <c r="G222" s="172"/>
      <c r="H222" s="193"/>
    </row>
    <row r="223" spans="1:8" s="81" customFormat="1" ht="38.25" customHeight="1" x14ac:dyDescent="0.25">
      <c r="A223" s="169">
        <f t="shared" si="3"/>
        <v>215</v>
      </c>
      <c r="B223" s="169" t="s">
        <v>497</v>
      </c>
      <c r="C223" s="161" t="s">
        <v>826</v>
      </c>
      <c r="D223" s="169" t="s">
        <v>508</v>
      </c>
      <c r="E223" s="173">
        <v>7000</v>
      </c>
      <c r="F223" s="171" t="s">
        <v>500</v>
      </c>
      <c r="G223" s="172"/>
      <c r="H223" s="193"/>
    </row>
    <row r="224" spans="1:8" s="81" customFormat="1" ht="38.25" customHeight="1" x14ac:dyDescent="0.25">
      <c r="A224" s="169">
        <f t="shared" si="3"/>
        <v>216</v>
      </c>
      <c r="B224" s="169" t="s">
        <v>497</v>
      </c>
      <c r="C224" s="161" t="s">
        <v>827</v>
      </c>
      <c r="D224" s="169" t="s">
        <v>535</v>
      </c>
      <c r="E224" s="170">
        <v>9000</v>
      </c>
      <c r="F224" s="171" t="s">
        <v>500</v>
      </c>
      <c r="G224" s="172"/>
      <c r="H224" s="193"/>
    </row>
    <row r="225" spans="1:8" s="81" customFormat="1" ht="38.25" customHeight="1" x14ac:dyDescent="0.25">
      <c r="A225" s="169">
        <f t="shared" si="3"/>
        <v>217</v>
      </c>
      <c r="B225" s="169" t="s">
        <v>497</v>
      </c>
      <c r="C225" s="161" t="s">
        <v>828</v>
      </c>
      <c r="D225" s="169" t="s">
        <v>646</v>
      </c>
      <c r="E225" s="170">
        <v>6500</v>
      </c>
      <c r="F225" s="171" t="s">
        <v>500</v>
      </c>
      <c r="G225" s="172"/>
      <c r="H225" s="193"/>
    </row>
    <row r="226" spans="1:8" s="81" customFormat="1" ht="38.25" customHeight="1" x14ac:dyDescent="0.25">
      <c r="A226" s="169">
        <f t="shared" si="3"/>
        <v>218</v>
      </c>
      <c r="B226" s="169" t="s">
        <v>497</v>
      </c>
      <c r="C226" s="161" t="s">
        <v>829</v>
      </c>
      <c r="D226" s="169" t="s">
        <v>660</v>
      </c>
      <c r="E226" s="173">
        <v>10000</v>
      </c>
      <c r="F226" s="171" t="s">
        <v>500</v>
      </c>
      <c r="G226" s="172"/>
      <c r="H226" s="193"/>
    </row>
    <row r="227" spans="1:8" s="81" customFormat="1" ht="38.25" customHeight="1" x14ac:dyDescent="0.25">
      <c r="A227" s="169">
        <f t="shared" si="3"/>
        <v>219</v>
      </c>
      <c r="B227" s="169" t="s">
        <v>497</v>
      </c>
      <c r="C227" s="161" t="s">
        <v>830</v>
      </c>
      <c r="D227" s="169" t="s">
        <v>586</v>
      </c>
      <c r="E227" s="173">
        <v>7000</v>
      </c>
      <c r="F227" s="171" t="s">
        <v>500</v>
      </c>
      <c r="G227" s="172"/>
      <c r="H227" s="193"/>
    </row>
    <row r="228" spans="1:8" s="81" customFormat="1" ht="38.25" customHeight="1" x14ac:dyDescent="0.25">
      <c r="A228" s="169">
        <f t="shared" si="3"/>
        <v>220</v>
      </c>
      <c r="B228" s="169" t="s">
        <v>497</v>
      </c>
      <c r="C228" s="161" t="s">
        <v>831</v>
      </c>
      <c r="D228" s="169" t="s">
        <v>499</v>
      </c>
      <c r="E228" s="170">
        <v>6500</v>
      </c>
      <c r="F228" s="171" t="s">
        <v>648</v>
      </c>
      <c r="G228" s="172"/>
      <c r="H228" s="193"/>
    </row>
    <row r="229" spans="1:8" s="81" customFormat="1" ht="38.25" customHeight="1" x14ac:dyDescent="0.25">
      <c r="A229" s="169">
        <f t="shared" si="3"/>
        <v>221</v>
      </c>
      <c r="B229" s="169" t="s">
        <v>497</v>
      </c>
      <c r="C229" s="161" t="s">
        <v>832</v>
      </c>
      <c r="D229" s="169" t="s">
        <v>833</v>
      </c>
      <c r="E229" s="173">
        <v>8000</v>
      </c>
      <c r="F229" s="171" t="s">
        <v>500</v>
      </c>
      <c r="G229" s="172" t="s">
        <v>834</v>
      </c>
      <c r="H229" s="193"/>
    </row>
    <row r="230" spans="1:8" s="81" customFormat="1" ht="38.25" customHeight="1" x14ac:dyDescent="0.25">
      <c r="A230" s="169">
        <f t="shared" si="3"/>
        <v>222</v>
      </c>
      <c r="B230" s="169" t="s">
        <v>497</v>
      </c>
      <c r="C230" s="161" t="s">
        <v>835</v>
      </c>
      <c r="D230" s="169" t="s">
        <v>508</v>
      </c>
      <c r="E230" s="170">
        <v>7000</v>
      </c>
      <c r="F230" s="171" t="s">
        <v>500</v>
      </c>
      <c r="G230" s="172" t="s">
        <v>836</v>
      </c>
      <c r="H230" s="193"/>
    </row>
    <row r="231" spans="1:8" s="81" customFormat="1" ht="38.25" customHeight="1" x14ac:dyDescent="0.25">
      <c r="A231" s="169">
        <f t="shared" si="3"/>
        <v>223</v>
      </c>
      <c r="B231" s="169" t="s">
        <v>497</v>
      </c>
      <c r="C231" s="161" t="s">
        <v>837</v>
      </c>
      <c r="D231" s="169" t="s">
        <v>689</v>
      </c>
      <c r="E231" s="173">
        <v>6500</v>
      </c>
      <c r="F231" s="171" t="s">
        <v>500</v>
      </c>
      <c r="G231" s="172" t="s">
        <v>834</v>
      </c>
      <c r="H231" s="193"/>
    </row>
    <row r="232" spans="1:8" s="81" customFormat="1" ht="38.25" customHeight="1" x14ac:dyDescent="0.25">
      <c r="A232" s="169">
        <f t="shared" si="3"/>
        <v>224</v>
      </c>
      <c r="B232" s="169" t="s">
        <v>497</v>
      </c>
      <c r="C232" s="161" t="s">
        <v>838</v>
      </c>
      <c r="D232" s="169" t="s">
        <v>508</v>
      </c>
      <c r="E232" s="174">
        <v>7000</v>
      </c>
      <c r="F232" s="171" t="s">
        <v>500</v>
      </c>
      <c r="G232" s="172" t="s">
        <v>834</v>
      </c>
      <c r="H232" s="193"/>
    </row>
    <row r="233" spans="1:8" s="81" customFormat="1" ht="38.25" customHeight="1" x14ac:dyDescent="0.25">
      <c r="A233" s="169">
        <f t="shared" si="3"/>
        <v>225</v>
      </c>
      <c r="B233" s="169" t="s">
        <v>497</v>
      </c>
      <c r="C233" s="161" t="s">
        <v>839</v>
      </c>
      <c r="D233" s="169" t="s">
        <v>545</v>
      </c>
      <c r="E233" s="170">
        <v>12000</v>
      </c>
      <c r="F233" s="171" t="s">
        <v>500</v>
      </c>
      <c r="G233" s="172" t="s">
        <v>834</v>
      </c>
      <c r="H233" s="193"/>
    </row>
    <row r="234" spans="1:8" s="81" customFormat="1" ht="38.25" customHeight="1" x14ac:dyDescent="0.25">
      <c r="A234" s="169">
        <f t="shared" si="3"/>
        <v>226</v>
      </c>
      <c r="B234" s="169" t="s">
        <v>497</v>
      </c>
      <c r="C234" s="161" t="s">
        <v>840</v>
      </c>
      <c r="D234" s="169" t="s">
        <v>535</v>
      </c>
      <c r="E234" s="170">
        <v>11000</v>
      </c>
      <c r="F234" s="171" t="s">
        <v>500</v>
      </c>
      <c r="G234" s="172" t="s">
        <v>834</v>
      </c>
      <c r="H234" s="193"/>
    </row>
    <row r="235" spans="1:8" s="81" customFormat="1" ht="38.25" customHeight="1" x14ac:dyDescent="0.25">
      <c r="A235" s="169">
        <f t="shared" si="3"/>
        <v>227</v>
      </c>
      <c r="B235" s="169" t="s">
        <v>497</v>
      </c>
      <c r="C235" s="161" t="s">
        <v>841</v>
      </c>
      <c r="D235" s="169" t="s">
        <v>622</v>
      </c>
      <c r="E235" s="170">
        <v>6500</v>
      </c>
      <c r="F235" s="171" t="s">
        <v>500</v>
      </c>
      <c r="G235" s="172" t="s">
        <v>834</v>
      </c>
      <c r="H235" s="193"/>
    </row>
    <row r="236" spans="1:8" s="81" customFormat="1" ht="38.25" customHeight="1" x14ac:dyDescent="0.25">
      <c r="A236" s="169">
        <f t="shared" si="3"/>
        <v>228</v>
      </c>
      <c r="B236" s="169" t="s">
        <v>497</v>
      </c>
      <c r="C236" s="161" t="s">
        <v>842</v>
      </c>
      <c r="D236" s="169" t="s">
        <v>508</v>
      </c>
      <c r="E236" s="173">
        <v>8000</v>
      </c>
      <c r="F236" s="171" t="s">
        <v>500</v>
      </c>
      <c r="G236" s="172" t="s">
        <v>834</v>
      </c>
      <c r="H236" s="193"/>
    </row>
    <row r="237" spans="1:8" s="81" customFormat="1" ht="38.25" customHeight="1" x14ac:dyDescent="0.25">
      <c r="A237" s="169">
        <f t="shared" si="3"/>
        <v>229</v>
      </c>
      <c r="B237" s="169" t="s">
        <v>497</v>
      </c>
      <c r="C237" s="161" t="s">
        <v>843</v>
      </c>
      <c r="D237" s="169" t="s">
        <v>653</v>
      </c>
      <c r="E237" s="170">
        <v>9000</v>
      </c>
      <c r="F237" s="171" t="s">
        <v>500</v>
      </c>
      <c r="G237" s="172" t="s">
        <v>834</v>
      </c>
      <c r="H237" s="193"/>
    </row>
    <row r="238" spans="1:8" s="81" customFormat="1" ht="38.25" customHeight="1" x14ac:dyDescent="0.25">
      <c r="A238" s="169">
        <f t="shared" si="3"/>
        <v>230</v>
      </c>
      <c r="B238" s="169" t="s">
        <v>497</v>
      </c>
      <c r="C238" s="161" t="s">
        <v>844</v>
      </c>
      <c r="D238" s="169" t="s">
        <v>524</v>
      </c>
      <c r="E238" s="173">
        <v>9000</v>
      </c>
      <c r="F238" s="171" t="s">
        <v>500</v>
      </c>
      <c r="G238" s="172" t="s">
        <v>834</v>
      </c>
      <c r="H238" s="193"/>
    </row>
    <row r="239" spans="1:8" s="81" customFormat="1" ht="38.25" customHeight="1" x14ac:dyDescent="0.25">
      <c r="A239" s="169">
        <f t="shared" si="3"/>
        <v>231</v>
      </c>
      <c r="B239" s="169" t="s">
        <v>497</v>
      </c>
      <c r="C239" s="161" t="s">
        <v>845</v>
      </c>
      <c r="D239" s="169" t="s">
        <v>846</v>
      </c>
      <c r="E239" s="170">
        <v>9000</v>
      </c>
      <c r="F239" s="171" t="s">
        <v>500</v>
      </c>
      <c r="G239" s="172" t="s">
        <v>834</v>
      </c>
      <c r="H239" s="193"/>
    </row>
    <row r="240" spans="1:8" s="81" customFormat="1" ht="38.25" customHeight="1" x14ac:dyDescent="0.25">
      <c r="A240" s="169">
        <f t="shared" si="3"/>
        <v>232</v>
      </c>
      <c r="B240" s="169" t="s">
        <v>497</v>
      </c>
      <c r="C240" s="161" t="s">
        <v>847</v>
      </c>
      <c r="D240" s="169" t="s">
        <v>508</v>
      </c>
      <c r="E240" s="170">
        <v>6500</v>
      </c>
      <c r="F240" s="171" t="s">
        <v>500</v>
      </c>
      <c r="G240" s="172" t="s">
        <v>834</v>
      </c>
      <c r="H240" s="193"/>
    </row>
    <row r="241" spans="1:8" s="81" customFormat="1" ht="38.25" customHeight="1" x14ac:dyDescent="0.25">
      <c r="A241" s="169">
        <f t="shared" si="3"/>
        <v>233</v>
      </c>
      <c r="B241" s="169" t="s">
        <v>497</v>
      </c>
      <c r="C241" s="161" t="s">
        <v>848</v>
      </c>
      <c r="D241" s="161" t="s">
        <v>627</v>
      </c>
      <c r="E241" s="173">
        <f>3145.16+3354.84</f>
        <v>6500</v>
      </c>
      <c r="F241" s="171" t="s">
        <v>849</v>
      </c>
      <c r="G241" s="172" t="s">
        <v>834</v>
      </c>
      <c r="H241" s="193"/>
    </row>
    <row r="242" spans="1:8" s="81" customFormat="1" ht="38.25" customHeight="1" x14ac:dyDescent="0.25">
      <c r="A242" s="169">
        <f t="shared" si="3"/>
        <v>234</v>
      </c>
      <c r="B242" s="169" t="s">
        <v>497</v>
      </c>
      <c r="C242" s="161" t="s">
        <v>850</v>
      </c>
      <c r="D242" s="169" t="s">
        <v>554</v>
      </c>
      <c r="E242" s="173">
        <v>8000</v>
      </c>
      <c r="F242" s="171" t="s">
        <v>500</v>
      </c>
      <c r="G242" s="172" t="s">
        <v>851</v>
      </c>
      <c r="H242" s="193"/>
    </row>
    <row r="243" spans="1:8" s="81" customFormat="1" ht="38.25" customHeight="1" x14ac:dyDescent="0.25">
      <c r="A243" s="169">
        <f t="shared" si="3"/>
        <v>235</v>
      </c>
      <c r="B243" s="169" t="s">
        <v>497</v>
      </c>
      <c r="C243" s="161" t="s">
        <v>852</v>
      </c>
      <c r="D243" s="169" t="s">
        <v>545</v>
      </c>
      <c r="E243" s="173">
        <v>9000</v>
      </c>
      <c r="F243" s="171" t="s">
        <v>500</v>
      </c>
      <c r="G243" s="172" t="s">
        <v>851</v>
      </c>
      <c r="H243" s="193"/>
    </row>
    <row r="244" spans="1:8" s="81" customFormat="1" ht="38.25" customHeight="1" x14ac:dyDescent="0.25">
      <c r="A244" s="169">
        <f t="shared" si="3"/>
        <v>236</v>
      </c>
      <c r="B244" s="169" t="s">
        <v>497</v>
      </c>
      <c r="C244" s="161" t="s">
        <v>853</v>
      </c>
      <c r="D244" s="169" t="s">
        <v>524</v>
      </c>
      <c r="E244" s="173">
        <v>10000</v>
      </c>
      <c r="F244" s="171" t="s">
        <v>500</v>
      </c>
      <c r="G244" s="172" t="s">
        <v>851</v>
      </c>
      <c r="H244" s="193"/>
    </row>
    <row r="245" spans="1:8" s="81" customFormat="1" ht="38.25" customHeight="1" x14ac:dyDescent="0.25">
      <c r="A245" s="169">
        <f t="shared" si="3"/>
        <v>237</v>
      </c>
      <c r="B245" s="169" t="s">
        <v>497</v>
      </c>
      <c r="C245" s="161" t="s">
        <v>854</v>
      </c>
      <c r="D245" s="169" t="s">
        <v>508</v>
      </c>
      <c r="E245" s="173">
        <v>7000</v>
      </c>
      <c r="F245" s="171" t="s">
        <v>500</v>
      </c>
      <c r="G245" s="172" t="s">
        <v>851</v>
      </c>
      <c r="H245" s="193"/>
    </row>
    <row r="246" spans="1:8" s="81" customFormat="1" ht="38.25" customHeight="1" x14ac:dyDescent="0.25">
      <c r="A246" s="169">
        <f t="shared" si="3"/>
        <v>238</v>
      </c>
      <c r="B246" s="169" t="s">
        <v>497</v>
      </c>
      <c r="C246" s="161" t="s">
        <v>855</v>
      </c>
      <c r="D246" s="169" t="s">
        <v>856</v>
      </c>
      <c r="E246" s="173">
        <v>10000</v>
      </c>
      <c r="F246" s="171" t="s">
        <v>500</v>
      </c>
      <c r="G246" s="172" t="s">
        <v>851</v>
      </c>
      <c r="H246" s="209">
        <v>2310</v>
      </c>
    </row>
    <row r="247" spans="1:8" s="81" customFormat="1" ht="38.25" customHeight="1" x14ac:dyDescent="0.25">
      <c r="A247" s="169">
        <f t="shared" si="3"/>
        <v>239</v>
      </c>
      <c r="B247" s="169" t="s">
        <v>497</v>
      </c>
      <c r="C247" s="161" t="s">
        <v>857</v>
      </c>
      <c r="D247" s="169" t="s">
        <v>535</v>
      </c>
      <c r="E247" s="173">
        <v>10000</v>
      </c>
      <c r="F247" s="171" t="s">
        <v>500</v>
      </c>
      <c r="G247" s="172" t="s">
        <v>851</v>
      </c>
      <c r="H247" s="193"/>
    </row>
    <row r="248" spans="1:8" s="81" customFormat="1" ht="38.25" customHeight="1" x14ac:dyDescent="0.25">
      <c r="A248" s="169">
        <f t="shared" si="3"/>
        <v>240</v>
      </c>
      <c r="B248" s="169" t="s">
        <v>497</v>
      </c>
      <c r="C248" s="161" t="s">
        <v>858</v>
      </c>
      <c r="D248" s="169" t="s">
        <v>508</v>
      </c>
      <c r="E248" s="173">
        <v>6500</v>
      </c>
      <c r="F248" s="171" t="s">
        <v>500</v>
      </c>
      <c r="G248" s="172" t="s">
        <v>851</v>
      </c>
      <c r="H248" s="193"/>
    </row>
    <row r="249" spans="1:8" s="81" customFormat="1" ht="38.25" customHeight="1" x14ac:dyDescent="0.25">
      <c r="A249" s="169">
        <f t="shared" si="3"/>
        <v>241</v>
      </c>
      <c r="B249" s="169" t="s">
        <v>497</v>
      </c>
      <c r="C249" s="161" t="s">
        <v>859</v>
      </c>
      <c r="D249" s="169" t="s">
        <v>526</v>
      </c>
      <c r="E249" s="173">
        <v>9000</v>
      </c>
      <c r="F249" s="171" t="s">
        <v>500</v>
      </c>
      <c r="G249" s="172" t="s">
        <v>851</v>
      </c>
      <c r="H249" s="193"/>
    </row>
    <row r="250" spans="1:8" s="81" customFormat="1" ht="38.25" customHeight="1" x14ac:dyDescent="0.25">
      <c r="A250" s="169">
        <f t="shared" si="3"/>
        <v>242</v>
      </c>
      <c r="B250" s="169" t="s">
        <v>497</v>
      </c>
      <c r="C250" s="161" t="s">
        <v>860</v>
      </c>
      <c r="D250" s="169" t="s">
        <v>508</v>
      </c>
      <c r="E250" s="173">
        <v>7000</v>
      </c>
      <c r="F250" s="171" t="s">
        <v>500</v>
      </c>
      <c r="G250" s="172" t="s">
        <v>851</v>
      </c>
      <c r="H250" s="193"/>
    </row>
    <row r="251" spans="1:8" s="81" customFormat="1" ht="38.25" customHeight="1" x14ac:dyDescent="0.25">
      <c r="A251" s="169">
        <f t="shared" si="3"/>
        <v>243</v>
      </c>
      <c r="B251" s="169" t="s">
        <v>497</v>
      </c>
      <c r="C251" s="161" t="s">
        <v>861</v>
      </c>
      <c r="D251" s="169" t="s">
        <v>689</v>
      </c>
      <c r="E251" s="173">
        <v>7000</v>
      </c>
      <c r="F251" s="171" t="s">
        <v>500</v>
      </c>
      <c r="G251" s="172" t="s">
        <v>851</v>
      </c>
      <c r="H251" s="193"/>
    </row>
    <row r="252" spans="1:8" s="81" customFormat="1" ht="38.25" customHeight="1" x14ac:dyDescent="0.25">
      <c r="A252" s="169">
        <f t="shared" si="3"/>
        <v>244</v>
      </c>
      <c r="B252" s="169" t="s">
        <v>497</v>
      </c>
      <c r="C252" s="169" t="s">
        <v>862</v>
      </c>
      <c r="D252" s="169" t="s">
        <v>740</v>
      </c>
      <c r="E252" s="170">
        <v>15826.25</v>
      </c>
      <c r="F252" s="171" t="s">
        <v>538</v>
      </c>
      <c r="G252" s="171"/>
      <c r="H252" s="193"/>
    </row>
    <row r="253" spans="1:8" s="81" customFormat="1" ht="38.25" customHeight="1" x14ac:dyDescent="0.25">
      <c r="A253" s="169">
        <f t="shared" si="3"/>
        <v>245</v>
      </c>
      <c r="B253" s="169" t="s">
        <v>497</v>
      </c>
      <c r="C253" s="169" t="s">
        <v>863</v>
      </c>
      <c r="D253" s="169" t="s">
        <v>722</v>
      </c>
      <c r="E253" s="170">
        <v>26400</v>
      </c>
      <c r="F253" s="171" t="s">
        <v>719</v>
      </c>
      <c r="G253" s="171"/>
      <c r="H253" s="193"/>
    </row>
    <row r="254" spans="1:8" s="81" customFormat="1" ht="38.25" customHeight="1" x14ac:dyDescent="0.25">
      <c r="A254" s="169">
        <f t="shared" si="3"/>
        <v>246</v>
      </c>
      <c r="B254" s="169" t="s">
        <v>497</v>
      </c>
      <c r="C254" s="169" t="s">
        <v>864</v>
      </c>
      <c r="D254" s="169" t="s">
        <v>722</v>
      </c>
      <c r="E254" s="170">
        <v>15000</v>
      </c>
      <c r="F254" s="171" t="s">
        <v>865</v>
      </c>
      <c r="G254" s="171"/>
      <c r="H254" s="193"/>
    </row>
    <row r="255" spans="1:8" s="81" customFormat="1" ht="38.25" customHeight="1" x14ac:dyDescent="0.25">
      <c r="A255" s="169">
        <f t="shared" si="3"/>
        <v>247</v>
      </c>
      <c r="B255" s="169" t="s">
        <v>497</v>
      </c>
      <c r="C255" s="161" t="s">
        <v>866</v>
      </c>
      <c r="D255" s="169" t="s">
        <v>867</v>
      </c>
      <c r="E255" s="170">
        <v>12500</v>
      </c>
      <c r="F255" s="171" t="s">
        <v>745</v>
      </c>
      <c r="G255" s="171"/>
      <c r="H255" s="193"/>
    </row>
    <row r="256" spans="1:8" s="81" customFormat="1" ht="38.25" customHeight="1" x14ac:dyDescent="0.25">
      <c r="A256" s="169">
        <f t="shared" si="3"/>
        <v>248</v>
      </c>
      <c r="B256" s="169" t="s">
        <v>497</v>
      </c>
      <c r="C256" s="169" t="s">
        <v>868</v>
      </c>
      <c r="D256" s="169" t="s">
        <v>869</v>
      </c>
      <c r="E256" s="170">
        <f>8000+3870.97</f>
        <v>11870.97</v>
      </c>
      <c r="F256" s="171" t="s">
        <v>870</v>
      </c>
      <c r="G256" s="171"/>
      <c r="H256" s="193"/>
    </row>
    <row r="257" spans="1:8" s="81" customFormat="1" ht="38.25" customHeight="1" x14ac:dyDescent="0.25">
      <c r="A257" s="169">
        <f t="shared" si="3"/>
        <v>249</v>
      </c>
      <c r="B257" s="169" t="s">
        <v>497</v>
      </c>
      <c r="C257" s="169" t="s">
        <v>871</v>
      </c>
      <c r="D257" s="169" t="s">
        <v>731</v>
      </c>
      <c r="E257" s="170">
        <f>10000+10000</f>
        <v>20000</v>
      </c>
      <c r="F257" s="171" t="s">
        <v>500</v>
      </c>
      <c r="G257" s="171"/>
      <c r="H257" s="193"/>
    </row>
    <row r="258" spans="1:8" s="81" customFormat="1" ht="38.25" customHeight="1" x14ac:dyDescent="0.25">
      <c r="A258" s="169">
        <f t="shared" si="3"/>
        <v>250</v>
      </c>
      <c r="B258" s="169" t="s">
        <v>497</v>
      </c>
      <c r="C258" s="161" t="s">
        <v>872</v>
      </c>
      <c r="D258" s="169" t="s">
        <v>524</v>
      </c>
      <c r="E258" s="170">
        <v>10000</v>
      </c>
      <c r="F258" s="171" t="s">
        <v>745</v>
      </c>
      <c r="G258" s="171"/>
      <c r="H258" s="193"/>
    </row>
    <row r="259" spans="1:8" s="81" customFormat="1" ht="38.25" customHeight="1" x14ac:dyDescent="0.25">
      <c r="A259" s="169">
        <f t="shared" si="3"/>
        <v>251</v>
      </c>
      <c r="B259" s="169" t="s">
        <v>497</v>
      </c>
      <c r="C259" s="161" t="s">
        <v>873</v>
      </c>
      <c r="D259" s="169" t="s">
        <v>596</v>
      </c>
      <c r="E259" s="170">
        <v>6500</v>
      </c>
      <c r="F259" s="171" t="s">
        <v>817</v>
      </c>
      <c r="G259" s="171"/>
      <c r="H259" s="193"/>
    </row>
    <row r="260" spans="1:8" s="81" customFormat="1" ht="38.25" customHeight="1" x14ac:dyDescent="0.25">
      <c r="A260" s="169">
        <f t="shared" si="3"/>
        <v>252</v>
      </c>
      <c r="B260" s="169" t="s">
        <v>497</v>
      </c>
      <c r="C260" s="161" t="s">
        <v>874</v>
      </c>
      <c r="D260" s="169" t="s">
        <v>697</v>
      </c>
      <c r="E260" s="170">
        <v>8000</v>
      </c>
      <c r="F260" s="171" t="s">
        <v>538</v>
      </c>
      <c r="G260" s="171"/>
      <c r="H260" s="193"/>
    </row>
    <row r="261" spans="1:8" s="81" customFormat="1" ht="38.25" customHeight="1" x14ac:dyDescent="0.25">
      <c r="A261" s="169">
        <f t="shared" si="3"/>
        <v>253</v>
      </c>
      <c r="B261" s="169" t="s">
        <v>497</v>
      </c>
      <c r="C261" s="161" t="s">
        <v>875</v>
      </c>
      <c r="D261" s="169" t="s">
        <v>508</v>
      </c>
      <c r="E261" s="170">
        <v>8000</v>
      </c>
      <c r="F261" s="171" t="s">
        <v>745</v>
      </c>
      <c r="G261" s="171"/>
      <c r="H261" s="193"/>
    </row>
    <row r="262" spans="1:8" s="81" customFormat="1" ht="38.25" customHeight="1" x14ac:dyDescent="0.25">
      <c r="A262" s="169">
        <f t="shared" si="3"/>
        <v>254</v>
      </c>
      <c r="B262" s="169" t="s">
        <v>497</v>
      </c>
      <c r="C262" s="161" t="s">
        <v>876</v>
      </c>
      <c r="D262" s="169" t="s">
        <v>697</v>
      </c>
      <c r="E262" s="170">
        <v>8000</v>
      </c>
      <c r="F262" s="171" t="s">
        <v>648</v>
      </c>
      <c r="G262" s="171"/>
      <c r="H262" s="193"/>
    </row>
    <row r="263" spans="1:8" s="81" customFormat="1" ht="38.25" customHeight="1" x14ac:dyDescent="0.25">
      <c r="A263" s="169">
        <f t="shared" si="3"/>
        <v>255</v>
      </c>
      <c r="B263" s="169" t="s">
        <v>497</v>
      </c>
      <c r="C263" s="161" t="s">
        <v>877</v>
      </c>
      <c r="D263" s="169" t="s">
        <v>878</v>
      </c>
      <c r="E263" s="170">
        <v>10000</v>
      </c>
      <c r="F263" s="171" t="s">
        <v>879</v>
      </c>
      <c r="G263" s="171"/>
      <c r="H263" s="193"/>
    </row>
    <row r="264" spans="1:8" s="81" customFormat="1" ht="38.25" customHeight="1" x14ac:dyDescent="0.25">
      <c r="A264" s="169">
        <f t="shared" si="3"/>
        <v>256</v>
      </c>
      <c r="B264" s="169" t="s">
        <v>497</v>
      </c>
      <c r="C264" s="161" t="s">
        <v>880</v>
      </c>
      <c r="D264" s="169" t="s">
        <v>740</v>
      </c>
      <c r="E264" s="170">
        <v>10000</v>
      </c>
      <c r="F264" s="171" t="s">
        <v>745</v>
      </c>
      <c r="G264" s="171"/>
      <c r="H264" s="193"/>
    </row>
    <row r="265" spans="1:8" s="81" customFormat="1" ht="38.25" customHeight="1" x14ac:dyDescent="0.25">
      <c r="A265" s="169">
        <f t="shared" si="3"/>
        <v>257</v>
      </c>
      <c r="B265" s="169" t="s">
        <v>497</v>
      </c>
      <c r="C265" s="169" t="s">
        <v>881</v>
      </c>
      <c r="D265" s="169" t="s">
        <v>731</v>
      </c>
      <c r="E265" s="170">
        <v>10000</v>
      </c>
      <c r="F265" s="171" t="s">
        <v>594</v>
      </c>
      <c r="G265" s="171"/>
      <c r="H265" s="193"/>
    </row>
    <row r="266" spans="1:8" s="81" customFormat="1" ht="38.25" customHeight="1" x14ac:dyDescent="0.25">
      <c r="A266" s="169">
        <f t="shared" si="3"/>
        <v>258</v>
      </c>
      <c r="B266" s="169" t="s">
        <v>497</v>
      </c>
      <c r="C266" s="161" t="s">
        <v>882</v>
      </c>
      <c r="D266" s="169" t="s">
        <v>697</v>
      </c>
      <c r="E266" s="170">
        <v>6500</v>
      </c>
      <c r="F266" s="171" t="s">
        <v>734</v>
      </c>
      <c r="G266" s="171"/>
      <c r="H266" s="193"/>
    </row>
    <row r="267" spans="1:8" s="81" customFormat="1" ht="38.25" customHeight="1" x14ac:dyDescent="0.25">
      <c r="A267" s="169">
        <f t="shared" ref="A267:A273" si="4">A266+1</f>
        <v>259</v>
      </c>
      <c r="B267" s="169" t="s">
        <v>497</v>
      </c>
      <c r="C267" s="161" t="s">
        <v>883</v>
      </c>
      <c r="D267" s="169" t="s">
        <v>697</v>
      </c>
      <c r="E267" s="170">
        <v>6500</v>
      </c>
      <c r="F267" s="171" t="s">
        <v>648</v>
      </c>
      <c r="G267" s="171"/>
      <c r="H267" s="193"/>
    </row>
    <row r="268" spans="1:8" s="81" customFormat="1" ht="38.25" customHeight="1" x14ac:dyDescent="0.25">
      <c r="A268" s="169">
        <f t="shared" si="4"/>
        <v>260</v>
      </c>
      <c r="B268" s="169" t="s">
        <v>497</v>
      </c>
      <c r="C268" s="161" t="s">
        <v>884</v>
      </c>
      <c r="D268" s="169" t="s">
        <v>697</v>
      </c>
      <c r="E268" s="170">
        <v>8000</v>
      </c>
      <c r="F268" s="171" t="s">
        <v>885</v>
      </c>
      <c r="G268" s="171"/>
      <c r="H268" s="193"/>
    </row>
    <row r="269" spans="1:8" s="81" customFormat="1" ht="38.25" customHeight="1" x14ac:dyDescent="0.25">
      <c r="A269" s="169">
        <f t="shared" si="4"/>
        <v>261</v>
      </c>
      <c r="B269" s="169" t="s">
        <v>497</v>
      </c>
      <c r="C269" s="161" t="s">
        <v>886</v>
      </c>
      <c r="D269" s="169" t="s">
        <v>573</v>
      </c>
      <c r="E269" s="170">
        <v>10000</v>
      </c>
      <c r="F269" s="171" t="s">
        <v>887</v>
      </c>
      <c r="G269" s="171"/>
      <c r="H269" s="193"/>
    </row>
    <row r="270" spans="1:8" s="81" customFormat="1" ht="38.25" customHeight="1" x14ac:dyDescent="0.25">
      <c r="A270" s="169">
        <f t="shared" si="4"/>
        <v>262</v>
      </c>
      <c r="B270" s="169" t="s">
        <v>497</v>
      </c>
      <c r="C270" s="161" t="s">
        <v>888</v>
      </c>
      <c r="D270" s="169" t="s">
        <v>697</v>
      </c>
      <c r="E270" s="170">
        <v>7000</v>
      </c>
      <c r="F270" s="171" t="s">
        <v>879</v>
      </c>
      <c r="G270" s="171"/>
      <c r="H270" s="193"/>
    </row>
    <row r="271" spans="1:8" s="81" customFormat="1" ht="38.25" customHeight="1" x14ac:dyDescent="0.25">
      <c r="A271" s="169">
        <f t="shared" si="4"/>
        <v>263</v>
      </c>
      <c r="B271" s="169" t="s">
        <v>497</v>
      </c>
      <c r="C271" s="161" t="s">
        <v>889</v>
      </c>
      <c r="D271" s="169" t="s">
        <v>697</v>
      </c>
      <c r="E271" s="170">
        <v>6500</v>
      </c>
      <c r="F271" s="171" t="s">
        <v>580</v>
      </c>
      <c r="G271" s="171"/>
      <c r="H271" s="193"/>
    </row>
    <row r="272" spans="1:8" s="81" customFormat="1" ht="38.25" customHeight="1" x14ac:dyDescent="0.25">
      <c r="A272" s="169">
        <f t="shared" si="4"/>
        <v>264</v>
      </c>
      <c r="B272" s="169" t="s">
        <v>497</v>
      </c>
      <c r="C272" s="169" t="s">
        <v>890</v>
      </c>
      <c r="D272" s="169" t="s">
        <v>731</v>
      </c>
      <c r="E272" s="170">
        <f>11150+11150+4460</f>
        <v>26760</v>
      </c>
      <c r="F272" s="171" t="s">
        <v>571</v>
      </c>
      <c r="G272" s="171"/>
      <c r="H272" s="193"/>
    </row>
    <row r="273" spans="1:8" s="81" customFormat="1" ht="38.25" customHeight="1" x14ac:dyDescent="0.25">
      <c r="A273" s="169">
        <f t="shared" si="4"/>
        <v>265</v>
      </c>
      <c r="B273" s="169" t="s">
        <v>497</v>
      </c>
      <c r="C273" s="176" t="s">
        <v>891</v>
      </c>
      <c r="D273" s="169" t="s">
        <v>731</v>
      </c>
      <c r="E273" s="177">
        <f>7333.33+2580.65</f>
        <v>9913.98</v>
      </c>
      <c r="F273" s="178" t="s">
        <v>628</v>
      </c>
      <c r="G273" s="178" t="s">
        <v>892</v>
      </c>
      <c r="H273" s="193"/>
    </row>
    <row r="274" spans="1:8" s="81" customFormat="1" ht="38.25" customHeight="1" x14ac:dyDescent="0.25">
      <c r="A274" s="85"/>
      <c r="B274" s="85"/>
      <c r="C274" s="85"/>
      <c r="D274" s="86"/>
      <c r="E274" s="87"/>
      <c r="F274" s="88"/>
      <c r="G274" s="88"/>
    </row>
    <row r="275" spans="1:8" s="81" customFormat="1" ht="38.25" customHeight="1" x14ac:dyDescent="0.25">
      <c r="A275" s="85"/>
      <c r="B275" s="85"/>
      <c r="C275" s="85"/>
      <c r="D275" s="86"/>
      <c r="E275" s="87"/>
      <c r="F275" s="88"/>
      <c r="G275" s="88"/>
    </row>
    <row r="276" spans="1:8" s="81" customFormat="1" ht="38.25" customHeight="1" x14ac:dyDescent="0.25">
      <c r="A276" s="85"/>
      <c r="B276" s="85"/>
      <c r="C276" s="85"/>
      <c r="D276" s="86"/>
      <c r="E276" s="87"/>
      <c r="F276" s="88"/>
      <c r="G276" s="88"/>
    </row>
    <row r="277" spans="1:8" s="81" customFormat="1" ht="38.25" customHeight="1" x14ac:dyDescent="0.25">
      <c r="A277" s="85"/>
      <c r="B277" s="85"/>
      <c r="C277" s="85"/>
      <c r="D277" s="86"/>
      <c r="E277" s="87"/>
      <c r="F277" s="88"/>
      <c r="G277" s="88"/>
    </row>
  </sheetData>
  <autoFilter ref="A8:G273" xr:uid="{31BBA973-5FB3-4C1C-A468-943E80961F2A}"/>
  <mergeCells count="1">
    <mergeCell ref="D2:G6"/>
  </mergeCells>
  <phoneticPr fontId="18" type="noConversion"/>
  <conditionalFormatting sqref="C1:C7">
    <cfRule type="duplicateValues" dxfId="35" priority="10"/>
  </conditionalFormatting>
  <conditionalFormatting sqref="C1:C8">
    <cfRule type="duplicateValues" dxfId="34" priority="8"/>
    <cfRule type="duplicateValues" dxfId="33" priority="9"/>
  </conditionalFormatting>
  <conditionalFormatting sqref="C1:C1048576">
    <cfRule type="duplicateValues" dxfId="32" priority="1"/>
    <cfRule type="duplicateValues" dxfId="31" priority="2"/>
    <cfRule type="duplicateValues" dxfId="30" priority="3"/>
  </conditionalFormatting>
  <conditionalFormatting sqref="C272:C277 C9:C11 C16 C24 C218 C252:C254 C256:C257 C265">
    <cfRule type="duplicateValues" dxfId="29" priority="36"/>
    <cfRule type="duplicateValues" dxfId="28" priority="37"/>
    <cfRule type="duplicateValues" dxfId="27" priority="38"/>
  </conditionalFormatting>
  <conditionalFormatting sqref="C272:C1048576 C1:C270">
    <cfRule type="duplicateValues" dxfId="26" priority="4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9B39-F2BC-4BE2-AEEE-8DD44E4AA3ED}">
  <sheetPr>
    <tabColor rgb="FFFFFF00"/>
  </sheetPr>
  <dimension ref="A1:M915"/>
  <sheetViews>
    <sheetView tabSelected="1" zoomScale="90" zoomScaleNormal="90" workbookViewId="0">
      <selection activeCell="O768" sqref="O768"/>
    </sheetView>
  </sheetViews>
  <sheetFormatPr baseColWidth="10" defaultColWidth="11.42578125" defaultRowHeight="15" x14ac:dyDescent="0.25"/>
  <cols>
    <col min="1" max="1" width="4.57031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3" customWidth="1"/>
    <col min="8" max="8" width="15.5703125" customWidth="1"/>
    <col min="9" max="9" width="17.140625" customWidth="1"/>
    <col min="10" max="10" width="17.5703125" customWidth="1"/>
    <col min="11" max="11" width="15.85546875" customWidth="1"/>
    <col min="12" max="12" width="29.42578125" customWidth="1"/>
    <col min="13" max="13" width="15.42578125" customWidth="1"/>
    <col min="14" max="14" width="12.85546875" customWidth="1"/>
  </cols>
  <sheetData>
    <row r="1" spans="1:13" s="102" customFormat="1" ht="28.5" x14ac:dyDescent="0.25">
      <c r="A1" s="100"/>
      <c r="B1" s="101"/>
      <c r="C1" s="101"/>
      <c r="D1" s="101"/>
      <c r="E1" s="153" t="s">
        <v>1859</v>
      </c>
      <c r="F1" s="154"/>
      <c r="G1" s="154"/>
      <c r="H1" s="154"/>
      <c r="I1" s="154"/>
      <c r="J1" s="154"/>
      <c r="K1" s="154"/>
      <c r="L1" s="154"/>
    </row>
    <row r="2" spans="1:13" s="102" customFormat="1" ht="28.5" x14ac:dyDescent="0.25">
      <c r="A2" s="101"/>
      <c r="B2" s="101"/>
      <c r="C2" s="101"/>
      <c r="D2" s="101"/>
      <c r="E2" s="154"/>
      <c r="F2" s="154"/>
      <c r="G2" s="154"/>
      <c r="H2" s="154"/>
      <c r="I2" s="154"/>
      <c r="J2" s="154"/>
      <c r="K2" s="154"/>
      <c r="L2" s="154"/>
    </row>
    <row r="3" spans="1:13" s="102" customFormat="1" ht="28.5" x14ac:dyDescent="0.25">
      <c r="A3" s="101"/>
      <c r="B3" s="101"/>
      <c r="C3" s="101"/>
      <c r="D3" s="101"/>
      <c r="E3" s="154"/>
      <c r="F3" s="154"/>
      <c r="G3" s="154"/>
      <c r="H3" s="154"/>
      <c r="I3" s="154"/>
      <c r="J3" s="154"/>
      <c r="K3" s="154"/>
      <c r="L3" s="154"/>
    </row>
    <row r="4" spans="1:13" s="102" customFormat="1" ht="42.95" customHeight="1" x14ac:dyDescent="0.25">
      <c r="A4" s="101"/>
      <c r="B4" s="101"/>
      <c r="C4" s="101"/>
      <c r="D4" s="101"/>
      <c r="E4" s="154"/>
      <c r="F4" s="154"/>
      <c r="G4" s="154"/>
      <c r="H4" s="154"/>
      <c r="I4" s="154"/>
      <c r="J4" s="154"/>
      <c r="K4" s="154"/>
      <c r="L4" s="154"/>
    </row>
    <row r="5" spans="1:13" s="102" customFormat="1" ht="28.5" x14ac:dyDescent="0.25">
      <c r="A5" s="103"/>
      <c r="B5" s="103"/>
      <c r="C5" s="101"/>
      <c r="D5" s="101"/>
      <c r="E5" s="101"/>
      <c r="F5" s="101"/>
      <c r="G5" s="101"/>
      <c r="H5" s="101"/>
      <c r="I5" s="101"/>
      <c r="J5" s="101"/>
      <c r="K5" s="101"/>
      <c r="L5" s="104"/>
    </row>
    <row r="6" spans="1:13" s="102" customFormat="1" ht="16.5" customHeight="1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1:13" s="102" customFormat="1" ht="28.5" customHeight="1" x14ac:dyDescent="0.25">
      <c r="A7" s="205" t="s">
        <v>926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1:13" s="102" customFormat="1" ht="0.75" customHeight="1" x14ac:dyDescent="0.25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</row>
    <row r="9" spans="1:13" s="102" customFormat="1" ht="16.5" customHeight="1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6"/>
    </row>
    <row r="10" spans="1:13" s="102" customFormat="1" ht="35.25" customHeight="1" x14ac:dyDescent="0.25">
      <c r="A10" s="107" t="s">
        <v>381</v>
      </c>
      <c r="B10" s="108" t="s">
        <v>2</v>
      </c>
      <c r="C10" s="107" t="s">
        <v>382</v>
      </c>
      <c r="D10" s="108" t="s">
        <v>927</v>
      </c>
      <c r="E10" s="108" t="s">
        <v>928</v>
      </c>
      <c r="F10" s="109" t="s">
        <v>929</v>
      </c>
      <c r="G10" s="108" t="s">
        <v>930</v>
      </c>
      <c r="H10" s="109" t="s">
        <v>6</v>
      </c>
      <c r="I10" s="109" t="s">
        <v>10</v>
      </c>
      <c r="J10" s="109" t="s">
        <v>931</v>
      </c>
      <c r="K10" s="109" t="s">
        <v>385</v>
      </c>
      <c r="L10" s="109" t="s">
        <v>13</v>
      </c>
      <c r="M10" s="109" t="s">
        <v>14</v>
      </c>
    </row>
    <row r="11" spans="1:13" s="102" customFormat="1" ht="39.75" customHeight="1" x14ac:dyDescent="0.25">
      <c r="A11" s="132">
        <v>1</v>
      </c>
      <c r="B11" s="133" t="s">
        <v>932</v>
      </c>
      <c r="C11" s="91" t="s">
        <v>933</v>
      </c>
      <c r="D11" s="179" t="s">
        <v>934</v>
      </c>
      <c r="E11" s="180">
        <v>71.400000000000006</v>
      </c>
      <c r="F11" s="181">
        <f t="shared" ref="F11:F74" si="0">G11/E11</f>
        <v>29.999999999999996</v>
      </c>
      <c r="G11" s="180">
        <v>2142</v>
      </c>
      <c r="H11" s="180">
        <v>35</v>
      </c>
      <c r="I11" s="180">
        <v>250</v>
      </c>
      <c r="J11" s="180">
        <v>1380</v>
      </c>
      <c r="K11" s="182">
        <f t="shared" ref="K11:K42" si="1">SUM(G11:J11)</f>
        <v>3807</v>
      </c>
      <c r="L11" s="183"/>
      <c r="M11" s="196"/>
    </row>
    <row r="12" spans="1:13" s="102" customFormat="1" ht="39.75" customHeight="1" x14ac:dyDescent="0.25">
      <c r="A12" s="132">
        <f>A11+1</f>
        <v>2</v>
      </c>
      <c r="B12" s="133" t="s">
        <v>932</v>
      </c>
      <c r="C12" s="91" t="s">
        <v>935</v>
      </c>
      <c r="D12" s="179" t="s">
        <v>934</v>
      </c>
      <c r="E12" s="180">
        <v>71.400000000000006</v>
      </c>
      <c r="F12" s="181">
        <f t="shared" si="0"/>
        <v>29.999999999999996</v>
      </c>
      <c r="G12" s="180">
        <v>2142</v>
      </c>
      <c r="H12" s="180"/>
      <c r="I12" s="180">
        <v>250</v>
      </c>
      <c r="J12" s="180">
        <v>1380</v>
      </c>
      <c r="K12" s="182">
        <f t="shared" si="1"/>
        <v>3772</v>
      </c>
      <c r="L12" s="183"/>
      <c r="M12" s="196"/>
    </row>
    <row r="13" spans="1:13" s="102" customFormat="1" ht="39.75" customHeight="1" x14ac:dyDescent="0.25">
      <c r="A13" s="132">
        <f t="shared" ref="A13:A76" si="2">A12+1</f>
        <v>3</v>
      </c>
      <c r="B13" s="133" t="s">
        <v>932</v>
      </c>
      <c r="C13" s="91" t="s">
        <v>936</v>
      </c>
      <c r="D13" s="179" t="s">
        <v>937</v>
      </c>
      <c r="E13" s="180">
        <v>73.59</v>
      </c>
      <c r="F13" s="181">
        <f t="shared" si="0"/>
        <v>29.999999999999996</v>
      </c>
      <c r="G13" s="180">
        <v>2207.6999999999998</v>
      </c>
      <c r="H13" s="180">
        <v>50</v>
      </c>
      <c r="I13" s="180">
        <v>250</v>
      </c>
      <c r="J13" s="180">
        <v>1150</v>
      </c>
      <c r="K13" s="182">
        <f t="shared" si="1"/>
        <v>3657.7</v>
      </c>
      <c r="L13" s="183"/>
      <c r="M13" s="196"/>
    </row>
    <row r="14" spans="1:13" s="102" customFormat="1" ht="39.75" customHeight="1" x14ac:dyDescent="0.25">
      <c r="A14" s="132">
        <f t="shared" si="2"/>
        <v>4</v>
      </c>
      <c r="B14" s="133" t="s">
        <v>932</v>
      </c>
      <c r="C14" s="91" t="s">
        <v>938</v>
      </c>
      <c r="D14" s="179" t="s">
        <v>937</v>
      </c>
      <c r="E14" s="180">
        <v>73.59</v>
      </c>
      <c r="F14" s="181">
        <f t="shared" si="0"/>
        <v>29.999999999999996</v>
      </c>
      <c r="G14" s="180">
        <v>2207.6999999999998</v>
      </c>
      <c r="H14" s="180">
        <v>35</v>
      </c>
      <c r="I14" s="180">
        <v>250</v>
      </c>
      <c r="J14" s="180">
        <v>1150</v>
      </c>
      <c r="K14" s="182">
        <f t="shared" si="1"/>
        <v>3642.7</v>
      </c>
      <c r="L14" s="183"/>
      <c r="M14" s="196"/>
    </row>
    <row r="15" spans="1:13" s="102" customFormat="1" ht="39.75" customHeight="1" x14ac:dyDescent="0.25">
      <c r="A15" s="132">
        <f t="shared" si="2"/>
        <v>5</v>
      </c>
      <c r="B15" s="133" t="s">
        <v>932</v>
      </c>
      <c r="C15" s="91" t="s">
        <v>939</v>
      </c>
      <c r="D15" s="179" t="s">
        <v>937</v>
      </c>
      <c r="E15" s="180">
        <v>73.59</v>
      </c>
      <c r="F15" s="181">
        <f t="shared" si="0"/>
        <v>29.999999999999996</v>
      </c>
      <c r="G15" s="180">
        <v>2207.6999999999998</v>
      </c>
      <c r="H15" s="180">
        <v>35</v>
      </c>
      <c r="I15" s="180">
        <v>250</v>
      </c>
      <c r="J15" s="180">
        <v>1150</v>
      </c>
      <c r="K15" s="182">
        <f t="shared" si="1"/>
        <v>3642.7</v>
      </c>
      <c r="L15" s="183"/>
      <c r="M15" s="196"/>
    </row>
    <row r="16" spans="1:13" s="102" customFormat="1" ht="39.75" customHeight="1" x14ac:dyDescent="0.25">
      <c r="A16" s="132">
        <f t="shared" si="2"/>
        <v>6</v>
      </c>
      <c r="B16" s="133" t="s">
        <v>932</v>
      </c>
      <c r="C16" s="91" t="s">
        <v>940</v>
      </c>
      <c r="D16" s="179" t="s">
        <v>937</v>
      </c>
      <c r="E16" s="180">
        <v>73.59</v>
      </c>
      <c r="F16" s="181">
        <f t="shared" si="0"/>
        <v>29.999999999999996</v>
      </c>
      <c r="G16" s="180">
        <v>2207.6999999999998</v>
      </c>
      <c r="H16" s="180">
        <v>35</v>
      </c>
      <c r="I16" s="180">
        <v>250</v>
      </c>
      <c r="J16" s="180">
        <v>1150</v>
      </c>
      <c r="K16" s="182">
        <f t="shared" si="1"/>
        <v>3642.7</v>
      </c>
      <c r="L16" s="183"/>
      <c r="M16" s="196"/>
    </row>
    <row r="17" spans="1:13" s="102" customFormat="1" ht="39.75" customHeight="1" x14ac:dyDescent="0.25">
      <c r="A17" s="132">
        <f t="shared" si="2"/>
        <v>7</v>
      </c>
      <c r="B17" s="133" t="s">
        <v>932</v>
      </c>
      <c r="C17" s="91" t="s">
        <v>941</v>
      </c>
      <c r="D17" s="179" t="s">
        <v>937</v>
      </c>
      <c r="E17" s="180">
        <v>73.59</v>
      </c>
      <c r="F17" s="181">
        <f t="shared" si="0"/>
        <v>29.999999999999996</v>
      </c>
      <c r="G17" s="180">
        <v>2207.6999999999998</v>
      </c>
      <c r="H17" s="180">
        <v>35</v>
      </c>
      <c r="I17" s="180">
        <v>250</v>
      </c>
      <c r="J17" s="180">
        <v>1150</v>
      </c>
      <c r="K17" s="182">
        <f t="shared" si="1"/>
        <v>3642.7</v>
      </c>
      <c r="L17" s="183"/>
      <c r="M17" s="196"/>
    </row>
    <row r="18" spans="1:13" s="102" customFormat="1" ht="39.75" customHeight="1" x14ac:dyDescent="0.25">
      <c r="A18" s="132">
        <f t="shared" si="2"/>
        <v>8</v>
      </c>
      <c r="B18" s="133" t="s">
        <v>932</v>
      </c>
      <c r="C18" s="91" t="s">
        <v>942</v>
      </c>
      <c r="D18" s="179" t="s">
        <v>937</v>
      </c>
      <c r="E18" s="180">
        <v>73.59</v>
      </c>
      <c r="F18" s="181">
        <f t="shared" si="0"/>
        <v>29.999999999999996</v>
      </c>
      <c r="G18" s="180">
        <v>2207.6999999999998</v>
      </c>
      <c r="H18" s="180">
        <v>35</v>
      </c>
      <c r="I18" s="180">
        <v>250</v>
      </c>
      <c r="J18" s="180">
        <v>1150</v>
      </c>
      <c r="K18" s="182">
        <f t="shared" si="1"/>
        <v>3642.7</v>
      </c>
      <c r="L18" s="183"/>
      <c r="M18" s="196"/>
    </row>
    <row r="19" spans="1:13" s="102" customFormat="1" ht="39.75" customHeight="1" x14ac:dyDescent="0.25">
      <c r="A19" s="132">
        <f t="shared" si="2"/>
        <v>9</v>
      </c>
      <c r="B19" s="133" t="s">
        <v>932</v>
      </c>
      <c r="C19" s="91" t="s">
        <v>943</v>
      </c>
      <c r="D19" s="179" t="s">
        <v>937</v>
      </c>
      <c r="E19" s="180">
        <v>73.59</v>
      </c>
      <c r="F19" s="181">
        <f t="shared" si="0"/>
        <v>29.999999999999996</v>
      </c>
      <c r="G19" s="180">
        <v>2207.6999999999998</v>
      </c>
      <c r="H19" s="180">
        <v>35</v>
      </c>
      <c r="I19" s="180">
        <v>250</v>
      </c>
      <c r="J19" s="180">
        <v>1150</v>
      </c>
      <c r="K19" s="182">
        <f t="shared" si="1"/>
        <v>3642.7</v>
      </c>
      <c r="L19" s="183"/>
      <c r="M19" s="196"/>
    </row>
    <row r="20" spans="1:13" s="102" customFormat="1" ht="39.75" customHeight="1" x14ac:dyDescent="0.25">
      <c r="A20" s="132">
        <f t="shared" si="2"/>
        <v>10</v>
      </c>
      <c r="B20" s="133" t="s">
        <v>932</v>
      </c>
      <c r="C20" s="91" t="s">
        <v>944</v>
      </c>
      <c r="D20" s="179" t="s">
        <v>937</v>
      </c>
      <c r="E20" s="180">
        <v>73.59</v>
      </c>
      <c r="F20" s="181">
        <f t="shared" si="0"/>
        <v>29.999999999999996</v>
      </c>
      <c r="G20" s="180">
        <v>2207.6999999999998</v>
      </c>
      <c r="H20" s="180">
        <v>35</v>
      </c>
      <c r="I20" s="180">
        <v>250</v>
      </c>
      <c r="J20" s="180">
        <v>1150</v>
      </c>
      <c r="K20" s="182">
        <f t="shared" si="1"/>
        <v>3642.7</v>
      </c>
      <c r="L20" s="183"/>
      <c r="M20" s="196"/>
    </row>
    <row r="21" spans="1:13" s="102" customFormat="1" ht="39.75" customHeight="1" x14ac:dyDescent="0.25">
      <c r="A21" s="132">
        <f t="shared" si="2"/>
        <v>11</v>
      </c>
      <c r="B21" s="133" t="s">
        <v>932</v>
      </c>
      <c r="C21" s="91" t="s">
        <v>945</v>
      </c>
      <c r="D21" s="179" t="s">
        <v>937</v>
      </c>
      <c r="E21" s="180">
        <v>73.59</v>
      </c>
      <c r="F21" s="181">
        <f t="shared" si="0"/>
        <v>29.999999999999996</v>
      </c>
      <c r="G21" s="180">
        <v>2207.6999999999998</v>
      </c>
      <c r="H21" s="180">
        <v>35</v>
      </c>
      <c r="I21" s="180">
        <v>250</v>
      </c>
      <c r="J21" s="180">
        <v>1150</v>
      </c>
      <c r="K21" s="182">
        <f t="shared" si="1"/>
        <v>3642.7</v>
      </c>
      <c r="L21" s="183"/>
      <c r="M21" s="196"/>
    </row>
    <row r="22" spans="1:13" s="102" customFormat="1" ht="39.75" customHeight="1" x14ac:dyDescent="0.25">
      <c r="A22" s="132">
        <f t="shared" si="2"/>
        <v>12</v>
      </c>
      <c r="B22" s="133" t="s">
        <v>932</v>
      </c>
      <c r="C22" s="91" t="s">
        <v>946</v>
      </c>
      <c r="D22" s="179" t="s">
        <v>937</v>
      </c>
      <c r="E22" s="180">
        <v>73.59</v>
      </c>
      <c r="F22" s="181">
        <f t="shared" si="0"/>
        <v>29.999999999999996</v>
      </c>
      <c r="G22" s="180">
        <v>2207.6999999999998</v>
      </c>
      <c r="H22" s="180"/>
      <c r="I22" s="180">
        <v>250</v>
      </c>
      <c r="J22" s="180">
        <v>1150</v>
      </c>
      <c r="K22" s="182">
        <f t="shared" si="1"/>
        <v>3607.7</v>
      </c>
      <c r="L22" s="183"/>
      <c r="M22" s="196"/>
    </row>
    <row r="23" spans="1:13" s="102" customFormat="1" ht="39.75" customHeight="1" x14ac:dyDescent="0.25">
      <c r="A23" s="132">
        <f t="shared" si="2"/>
        <v>13</v>
      </c>
      <c r="B23" s="133" t="s">
        <v>932</v>
      </c>
      <c r="C23" s="91" t="s">
        <v>947</v>
      </c>
      <c r="D23" s="179" t="s">
        <v>937</v>
      </c>
      <c r="E23" s="180">
        <v>73.59</v>
      </c>
      <c r="F23" s="181">
        <f t="shared" si="0"/>
        <v>29.999999999999996</v>
      </c>
      <c r="G23" s="180">
        <v>2207.6999999999998</v>
      </c>
      <c r="H23" s="180"/>
      <c r="I23" s="180">
        <v>250</v>
      </c>
      <c r="J23" s="180">
        <v>1150</v>
      </c>
      <c r="K23" s="182">
        <f t="shared" si="1"/>
        <v>3607.7</v>
      </c>
      <c r="L23" s="183"/>
      <c r="M23" s="196"/>
    </row>
    <row r="24" spans="1:13" s="102" customFormat="1" ht="39.75" customHeight="1" x14ac:dyDescent="0.25">
      <c r="A24" s="132">
        <f t="shared" si="2"/>
        <v>14</v>
      </c>
      <c r="B24" s="133" t="s">
        <v>932</v>
      </c>
      <c r="C24" s="91" t="s">
        <v>948</v>
      </c>
      <c r="D24" s="179" t="s">
        <v>937</v>
      </c>
      <c r="E24" s="180">
        <v>73.59</v>
      </c>
      <c r="F24" s="181">
        <f t="shared" si="0"/>
        <v>29.999999999999996</v>
      </c>
      <c r="G24" s="180">
        <v>2207.6999999999998</v>
      </c>
      <c r="H24" s="180"/>
      <c r="I24" s="180">
        <v>250</v>
      </c>
      <c r="J24" s="180">
        <v>1150</v>
      </c>
      <c r="K24" s="182">
        <f t="shared" si="1"/>
        <v>3607.7</v>
      </c>
      <c r="L24" s="183"/>
      <c r="M24" s="196"/>
    </row>
    <row r="25" spans="1:13" s="102" customFormat="1" ht="39.75" customHeight="1" x14ac:dyDescent="0.25">
      <c r="A25" s="132">
        <f t="shared" si="2"/>
        <v>15</v>
      </c>
      <c r="B25" s="133" t="s">
        <v>932</v>
      </c>
      <c r="C25" s="91" t="s">
        <v>949</v>
      </c>
      <c r="D25" s="179" t="s">
        <v>937</v>
      </c>
      <c r="E25" s="180">
        <v>73.59</v>
      </c>
      <c r="F25" s="181">
        <f t="shared" si="0"/>
        <v>29.999999999999996</v>
      </c>
      <c r="G25" s="180">
        <v>2207.6999999999998</v>
      </c>
      <c r="H25" s="180"/>
      <c r="I25" s="180">
        <v>250</v>
      </c>
      <c r="J25" s="180">
        <v>1150</v>
      </c>
      <c r="K25" s="182">
        <f t="shared" si="1"/>
        <v>3607.7</v>
      </c>
      <c r="L25" s="183"/>
      <c r="M25" s="196"/>
    </row>
    <row r="26" spans="1:13" s="102" customFormat="1" ht="39.75" customHeight="1" x14ac:dyDescent="0.25">
      <c r="A26" s="132">
        <f t="shared" si="2"/>
        <v>16</v>
      </c>
      <c r="B26" s="133" t="s">
        <v>932</v>
      </c>
      <c r="C26" s="91" t="s">
        <v>950</v>
      </c>
      <c r="D26" s="179" t="s">
        <v>937</v>
      </c>
      <c r="E26" s="180">
        <v>73.59</v>
      </c>
      <c r="F26" s="181">
        <f t="shared" si="0"/>
        <v>29.999999999999996</v>
      </c>
      <c r="G26" s="180">
        <v>2207.6999999999998</v>
      </c>
      <c r="H26" s="180"/>
      <c r="I26" s="180">
        <v>250</v>
      </c>
      <c r="J26" s="180">
        <v>1150</v>
      </c>
      <c r="K26" s="182">
        <f t="shared" si="1"/>
        <v>3607.7</v>
      </c>
      <c r="L26" s="183"/>
      <c r="M26" s="196"/>
    </row>
    <row r="27" spans="1:13" s="102" customFormat="1" ht="39.75" customHeight="1" x14ac:dyDescent="0.25">
      <c r="A27" s="132">
        <f t="shared" si="2"/>
        <v>17</v>
      </c>
      <c r="B27" s="133" t="s">
        <v>932</v>
      </c>
      <c r="C27" s="91" t="s">
        <v>951</v>
      </c>
      <c r="D27" s="179" t="s">
        <v>934</v>
      </c>
      <c r="E27" s="180">
        <v>71.400000000000006</v>
      </c>
      <c r="F27" s="181">
        <f t="shared" si="0"/>
        <v>29.999999999999996</v>
      </c>
      <c r="G27" s="180">
        <v>2142</v>
      </c>
      <c r="H27" s="180"/>
      <c r="I27" s="180">
        <v>250</v>
      </c>
      <c r="J27" s="180">
        <v>1380</v>
      </c>
      <c r="K27" s="182">
        <f t="shared" si="1"/>
        <v>3772</v>
      </c>
      <c r="L27" s="183"/>
      <c r="M27" s="196"/>
    </row>
    <row r="28" spans="1:13" s="102" customFormat="1" ht="39.75" customHeight="1" x14ac:dyDescent="0.25">
      <c r="A28" s="132">
        <f t="shared" si="2"/>
        <v>18</v>
      </c>
      <c r="B28" s="133" t="s">
        <v>932</v>
      </c>
      <c r="C28" s="91" t="s">
        <v>952</v>
      </c>
      <c r="D28" s="179" t="s">
        <v>937</v>
      </c>
      <c r="E28" s="180">
        <v>73.59</v>
      </c>
      <c r="F28" s="181">
        <f t="shared" si="0"/>
        <v>29.999999999999996</v>
      </c>
      <c r="G28" s="180">
        <v>2207.6999999999998</v>
      </c>
      <c r="H28" s="180">
        <v>50</v>
      </c>
      <c r="I28" s="180">
        <v>250</v>
      </c>
      <c r="J28" s="180">
        <v>1150</v>
      </c>
      <c r="K28" s="182">
        <f t="shared" si="1"/>
        <v>3657.7</v>
      </c>
      <c r="L28" s="183"/>
      <c r="M28" s="196"/>
    </row>
    <row r="29" spans="1:13" s="102" customFormat="1" ht="39.75" customHeight="1" x14ac:dyDescent="0.25">
      <c r="A29" s="132">
        <f t="shared" si="2"/>
        <v>19</v>
      </c>
      <c r="B29" s="133" t="s">
        <v>932</v>
      </c>
      <c r="C29" s="91" t="s">
        <v>953</v>
      </c>
      <c r="D29" s="179" t="s">
        <v>937</v>
      </c>
      <c r="E29" s="180">
        <v>73.59</v>
      </c>
      <c r="F29" s="181">
        <f t="shared" si="0"/>
        <v>29.999999999999996</v>
      </c>
      <c r="G29" s="180">
        <v>2207.6999999999998</v>
      </c>
      <c r="H29" s="180">
        <v>50</v>
      </c>
      <c r="I29" s="180">
        <v>250</v>
      </c>
      <c r="J29" s="180">
        <v>1150</v>
      </c>
      <c r="K29" s="182">
        <f t="shared" si="1"/>
        <v>3657.7</v>
      </c>
      <c r="L29" s="183"/>
      <c r="M29" s="196"/>
    </row>
    <row r="30" spans="1:13" s="102" customFormat="1" ht="39.75" customHeight="1" x14ac:dyDescent="0.25">
      <c r="A30" s="132">
        <f t="shared" si="2"/>
        <v>20</v>
      </c>
      <c r="B30" s="133" t="s">
        <v>932</v>
      </c>
      <c r="C30" s="91" t="s">
        <v>954</v>
      </c>
      <c r="D30" s="179" t="s">
        <v>937</v>
      </c>
      <c r="E30" s="180">
        <v>73.59</v>
      </c>
      <c r="F30" s="181">
        <f t="shared" si="0"/>
        <v>29.999999999999996</v>
      </c>
      <c r="G30" s="180">
        <v>2207.6999999999998</v>
      </c>
      <c r="H30" s="180"/>
      <c r="I30" s="180">
        <v>250</v>
      </c>
      <c r="J30" s="180">
        <v>1150</v>
      </c>
      <c r="K30" s="182">
        <f t="shared" si="1"/>
        <v>3607.7</v>
      </c>
      <c r="L30" s="183"/>
      <c r="M30" s="196"/>
    </row>
    <row r="31" spans="1:13" s="102" customFormat="1" ht="39.75" customHeight="1" x14ac:dyDescent="0.25">
      <c r="A31" s="132">
        <f t="shared" si="2"/>
        <v>21</v>
      </c>
      <c r="B31" s="133" t="s">
        <v>932</v>
      </c>
      <c r="C31" s="91" t="s">
        <v>955</v>
      </c>
      <c r="D31" s="179" t="s">
        <v>937</v>
      </c>
      <c r="E31" s="180">
        <v>73.59</v>
      </c>
      <c r="F31" s="181">
        <f t="shared" si="0"/>
        <v>29.999999999999996</v>
      </c>
      <c r="G31" s="180">
        <v>2207.6999999999998</v>
      </c>
      <c r="H31" s="180"/>
      <c r="I31" s="180">
        <v>250</v>
      </c>
      <c r="J31" s="180">
        <v>1150</v>
      </c>
      <c r="K31" s="182">
        <f t="shared" si="1"/>
        <v>3607.7</v>
      </c>
      <c r="L31" s="183"/>
      <c r="M31" s="196"/>
    </row>
    <row r="32" spans="1:13" s="102" customFormat="1" ht="39.75" customHeight="1" x14ac:dyDescent="0.25">
      <c r="A32" s="132">
        <f t="shared" si="2"/>
        <v>22</v>
      </c>
      <c r="B32" s="133" t="s">
        <v>932</v>
      </c>
      <c r="C32" s="91" t="s">
        <v>956</v>
      </c>
      <c r="D32" s="179" t="s">
        <v>937</v>
      </c>
      <c r="E32" s="180">
        <v>73.59</v>
      </c>
      <c r="F32" s="181">
        <f t="shared" si="0"/>
        <v>29.999999999999996</v>
      </c>
      <c r="G32" s="180">
        <v>2207.6999999999998</v>
      </c>
      <c r="H32" s="180"/>
      <c r="I32" s="180">
        <v>250</v>
      </c>
      <c r="J32" s="180">
        <v>1150</v>
      </c>
      <c r="K32" s="182">
        <f t="shared" si="1"/>
        <v>3607.7</v>
      </c>
      <c r="L32" s="183"/>
      <c r="M32" s="196"/>
    </row>
    <row r="33" spans="1:13" s="102" customFormat="1" ht="39.75" customHeight="1" x14ac:dyDescent="0.25">
      <c r="A33" s="132">
        <f t="shared" si="2"/>
        <v>23</v>
      </c>
      <c r="B33" s="133" t="s">
        <v>932</v>
      </c>
      <c r="C33" s="91" t="s">
        <v>957</v>
      </c>
      <c r="D33" s="179" t="s">
        <v>937</v>
      </c>
      <c r="E33" s="180">
        <v>73.59</v>
      </c>
      <c r="F33" s="181">
        <f t="shared" si="0"/>
        <v>29.999999999999996</v>
      </c>
      <c r="G33" s="180">
        <v>2207.6999999999998</v>
      </c>
      <c r="H33" s="180"/>
      <c r="I33" s="180">
        <v>250</v>
      </c>
      <c r="J33" s="180">
        <v>1150</v>
      </c>
      <c r="K33" s="182">
        <f t="shared" si="1"/>
        <v>3607.7</v>
      </c>
      <c r="L33" s="183"/>
      <c r="M33" s="196"/>
    </row>
    <row r="34" spans="1:13" s="102" customFormat="1" ht="39.75" customHeight="1" x14ac:dyDescent="0.25">
      <c r="A34" s="132">
        <f t="shared" si="2"/>
        <v>24</v>
      </c>
      <c r="B34" s="133" t="s">
        <v>932</v>
      </c>
      <c r="C34" s="91" t="s">
        <v>958</v>
      </c>
      <c r="D34" s="179" t="s">
        <v>937</v>
      </c>
      <c r="E34" s="180">
        <v>73.59</v>
      </c>
      <c r="F34" s="181">
        <f t="shared" si="0"/>
        <v>29.999999999999996</v>
      </c>
      <c r="G34" s="180">
        <v>2207.6999999999998</v>
      </c>
      <c r="H34" s="180"/>
      <c r="I34" s="180">
        <v>250</v>
      </c>
      <c r="J34" s="180">
        <v>1150</v>
      </c>
      <c r="K34" s="182">
        <f t="shared" si="1"/>
        <v>3607.7</v>
      </c>
      <c r="L34" s="183"/>
      <c r="M34" s="196"/>
    </row>
    <row r="35" spans="1:13" s="102" customFormat="1" ht="39.75" customHeight="1" x14ac:dyDescent="0.25">
      <c r="A35" s="132">
        <f t="shared" si="2"/>
        <v>25</v>
      </c>
      <c r="B35" s="133" t="s">
        <v>932</v>
      </c>
      <c r="C35" s="91" t="s">
        <v>959</v>
      </c>
      <c r="D35" s="179" t="s">
        <v>937</v>
      </c>
      <c r="E35" s="180">
        <v>73.59</v>
      </c>
      <c r="F35" s="181">
        <f t="shared" si="0"/>
        <v>29.999999999999996</v>
      </c>
      <c r="G35" s="180">
        <v>2207.6999999999998</v>
      </c>
      <c r="H35" s="180"/>
      <c r="I35" s="180">
        <v>250</v>
      </c>
      <c r="J35" s="180">
        <v>1150</v>
      </c>
      <c r="K35" s="182">
        <f t="shared" si="1"/>
        <v>3607.7</v>
      </c>
      <c r="L35" s="183"/>
      <c r="M35" s="196"/>
    </row>
    <row r="36" spans="1:13" s="102" customFormat="1" ht="39.75" customHeight="1" x14ac:dyDescent="0.25">
      <c r="A36" s="132">
        <f t="shared" si="2"/>
        <v>26</v>
      </c>
      <c r="B36" s="133" t="s">
        <v>932</v>
      </c>
      <c r="C36" s="91" t="s">
        <v>960</v>
      </c>
      <c r="D36" s="179" t="s">
        <v>937</v>
      </c>
      <c r="E36" s="180">
        <v>73.59</v>
      </c>
      <c r="F36" s="181">
        <f t="shared" si="0"/>
        <v>29.999999999999996</v>
      </c>
      <c r="G36" s="180">
        <v>2207.6999999999998</v>
      </c>
      <c r="H36" s="180"/>
      <c r="I36" s="180">
        <v>250</v>
      </c>
      <c r="J36" s="180">
        <v>1150</v>
      </c>
      <c r="K36" s="182">
        <f t="shared" si="1"/>
        <v>3607.7</v>
      </c>
      <c r="L36" s="183"/>
      <c r="M36" s="196"/>
    </row>
    <row r="37" spans="1:13" s="102" customFormat="1" ht="39.75" customHeight="1" x14ac:dyDescent="0.25">
      <c r="A37" s="132">
        <f t="shared" si="2"/>
        <v>27</v>
      </c>
      <c r="B37" s="133" t="s">
        <v>932</v>
      </c>
      <c r="C37" s="91" t="s">
        <v>961</v>
      </c>
      <c r="D37" s="179" t="s">
        <v>937</v>
      </c>
      <c r="E37" s="180">
        <v>73.59</v>
      </c>
      <c r="F37" s="181">
        <f t="shared" si="0"/>
        <v>29.999999999999996</v>
      </c>
      <c r="G37" s="180">
        <v>2207.6999999999998</v>
      </c>
      <c r="H37" s="180"/>
      <c r="I37" s="180">
        <v>250</v>
      </c>
      <c r="J37" s="180">
        <v>1150</v>
      </c>
      <c r="K37" s="182">
        <f t="shared" si="1"/>
        <v>3607.7</v>
      </c>
      <c r="L37" s="183"/>
      <c r="M37" s="196"/>
    </row>
    <row r="38" spans="1:13" s="102" customFormat="1" ht="39.75" customHeight="1" x14ac:dyDescent="0.25">
      <c r="A38" s="132">
        <f t="shared" si="2"/>
        <v>28</v>
      </c>
      <c r="B38" s="133" t="s">
        <v>932</v>
      </c>
      <c r="C38" s="91" t="s">
        <v>962</v>
      </c>
      <c r="D38" s="179" t="s">
        <v>934</v>
      </c>
      <c r="E38" s="180">
        <v>71.400000000000006</v>
      </c>
      <c r="F38" s="181">
        <f t="shared" si="0"/>
        <v>29.999999999999996</v>
      </c>
      <c r="G38" s="180">
        <v>2142</v>
      </c>
      <c r="H38" s="180"/>
      <c r="I38" s="180">
        <v>250</v>
      </c>
      <c r="J38" s="180">
        <v>1380</v>
      </c>
      <c r="K38" s="182">
        <f t="shared" si="1"/>
        <v>3772</v>
      </c>
      <c r="L38" s="183"/>
      <c r="M38" s="196"/>
    </row>
    <row r="39" spans="1:13" s="102" customFormat="1" ht="39.75" customHeight="1" x14ac:dyDescent="0.25">
      <c r="A39" s="132">
        <f t="shared" si="2"/>
        <v>29</v>
      </c>
      <c r="B39" s="133" t="s">
        <v>932</v>
      </c>
      <c r="C39" s="91" t="s">
        <v>963</v>
      </c>
      <c r="D39" s="179" t="s">
        <v>937</v>
      </c>
      <c r="E39" s="180">
        <v>73.59</v>
      </c>
      <c r="F39" s="181">
        <f t="shared" si="0"/>
        <v>29.999999999999996</v>
      </c>
      <c r="G39" s="180">
        <v>2207.6999999999998</v>
      </c>
      <c r="H39" s="180"/>
      <c r="I39" s="180">
        <v>250</v>
      </c>
      <c r="J39" s="180">
        <v>1150</v>
      </c>
      <c r="K39" s="182">
        <f t="shared" si="1"/>
        <v>3607.7</v>
      </c>
      <c r="L39" s="183"/>
      <c r="M39" s="196"/>
    </row>
    <row r="40" spans="1:13" s="102" customFormat="1" ht="39.75" customHeight="1" x14ac:dyDescent="0.25">
      <c r="A40" s="132">
        <f t="shared" si="2"/>
        <v>30</v>
      </c>
      <c r="B40" s="133" t="s">
        <v>932</v>
      </c>
      <c r="C40" s="91" t="s">
        <v>964</v>
      </c>
      <c r="D40" s="179" t="s">
        <v>937</v>
      </c>
      <c r="E40" s="180">
        <v>73.59</v>
      </c>
      <c r="F40" s="181">
        <f t="shared" si="0"/>
        <v>29.999999999999996</v>
      </c>
      <c r="G40" s="180">
        <v>2207.6999999999998</v>
      </c>
      <c r="H40" s="180"/>
      <c r="I40" s="180">
        <v>250</v>
      </c>
      <c r="J40" s="180">
        <v>1150</v>
      </c>
      <c r="K40" s="182">
        <f t="shared" si="1"/>
        <v>3607.7</v>
      </c>
      <c r="L40" s="183"/>
      <c r="M40" s="196"/>
    </row>
    <row r="41" spans="1:13" s="102" customFormat="1" ht="39.75" customHeight="1" x14ac:dyDescent="0.25">
      <c r="A41" s="132">
        <f t="shared" si="2"/>
        <v>31</v>
      </c>
      <c r="B41" s="133" t="s">
        <v>932</v>
      </c>
      <c r="C41" s="91" t="s">
        <v>965</v>
      </c>
      <c r="D41" s="179" t="s">
        <v>937</v>
      </c>
      <c r="E41" s="180">
        <v>73.59</v>
      </c>
      <c r="F41" s="181">
        <f t="shared" si="0"/>
        <v>29.999999999999996</v>
      </c>
      <c r="G41" s="180">
        <v>2207.6999999999998</v>
      </c>
      <c r="H41" s="180"/>
      <c r="I41" s="180">
        <v>250</v>
      </c>
      <c r="J41" s="180">
        <v>1150</v>
      </c>
      <c r="K41" s="182">
        <f t="shared" si="1"/>
        <v>3607.7</v>
      </c>
      <c r="L41" s="183"/>
      <c r="M41" s="196"/>
    </row>
    <row r="42" spans="1:13" s="102" customFormat="1" ht="39.75" customHeight="1" x14ac:dyDescent="0.25">
      <c r="A42" s="132">
        <f t="shared" si="2"/>
        <v>32</v>
      </c>
      <c r="B42" s="133" t="s">
        <v>932</v>
      </c>
      <c r="C42" s="91" t="s">
        <v>966</v>
      </c>
      <c r="D42" s="179" t="s">
        <v>937</v>
      </c>
      <c r="E42" s="180">
        <v>73.59</v>
      </c>
      <c r="F42" s="181">
        <f t="shared" si="0"/>
        <v>29.999999999999996</v>
      </c>
      <c r="G42" s="180">
        <v>2207.6999999999998</v>
      </c>
      <c r="H42" s="180"/>
      <c r="I42" s="180">
        <v>250</v>
      </c>
      <c r="J42" s="180">
        <v>1150</v>
      </c>
      <c r="K42" s="182">
        <f t="shared" si="1"/>
        <v>3607.7</v>
      </c>
      <c r="L42" s="183"/>
      <c r="M42" s="196"/>
    </row>
    <row r="43" spans="1:13" s="102" customFormat="1" ht="39.75" customHeight="1" x14ac:dyDescent="0.25">
      <c r="A43" s="132">
        <f t="shared" si="2"/>
        <v>33</v>
      </c>
      <c r="B43" s="133" t="s">
        <v>932</v>
      </c>
      <c r="C43" s="91" t="s">
        <v>967</v>
      </c>
      <c r="D43" s="179" t="s">
        <v>937</v>
      </c>
      <c r="E43" s="180">
        <v>73.59</v>
      </c>
      <c r="F43" s="181">
        <f t="shared" si="0"/>
        <v>29.999999999999996</v>
      </c>
      <c r="G43" s="180">
        <v>2207.6999999999998</v>
      </c>
      <c r="H43" s="180"/>
      <c r="I43" s="180">
        <v>250</v>
      </c>
      <c r="J43" s="180">
        <v>1150</v>
      </c>
      <c r="K43" s="182">
        <f t="shared" ref="K43:K106" si="3">SUM(G43:J43)</f>
        <v>3607.7</v>
      </c>
      <c r="L43" s="183"/>
      <c r="M43" s="196"/>
    </row>
    <row r="44" spans="1:13" s="102" customFormat="1" ht="39.75" customHeight="1" x14ac:dyDescent="0.25">
      <c r="A44" s="132">
        <f t="shared" si="2"/>
        <v>34</v>
      </c>
      <c r="B44" s="133" t="s">
        <v>932</v>
      </c>
      <c r="C44" s="91" t="s">
        <v>968</v>
      </c>
      <c r="D44" s="179" t="s">
        <v>937</v>
      </c>
      <c r="E44" s="180">
        <v>73.59</v>
      </c>
      <c r="F44" s="181">
        <f t="shared" si="0"/>
        <v>29.999999999999996</v>
      </c>
      <c r="G44" s="180">
        <v>2207.6999999999998</v>
      </c>
      <c r="H44" s="180"/>
      <c r="I44" s="180">
        <v>250</v>
      </c>
      <c r="J44" s="180">
        <v>1150</v>
      </c>
      <c r="K44" s="182">
        <f t="shared" si="3"/>
        <v>3607.7</v>
      </c>
      <c r="L44" s="183"/>
      <c r="M44" s="196"/>
    </row>
    <row r="45" spans="1:13" s="102" customFormat="1" ht="39.75" customHeight="1" x14ac:dyDescent="0.25">
      <c r="A45" s="132">
        <f t="shared" si="2"/>
        <v>35</v>
      </c>
      <c r="B45" s="133" t="s">
        <v>932</v>
      </c>
      <c r="C45" s="91" t="s">
        <v>969</v>
      </c>
      <c r="D45" s="179" t="s">
        <v>937</v>
      </c>
      <c r="E45" s="180">
        <v>73.59</v>
      </c>
      <c r="F45" s="181">
        <f t="shared" si="0"/>
        <v>29.999999999999996</v>
      </c>
      <c r="G45" s="180">
        <v>2207.6999999999998</v>
      </c>
      <c r="H45" s="180"/>
      <c r="I45" s="180">
        <v>250</v>
      </c>
      <c r="J45" s="180">
        <v>1150</v>
      </c>
      <c r="K45" s="182">
        <f t="shared" si="3"/>
        <v>3607.7</v>
      </c>
      <c r="L45" s="183"/>
      <c r="M45" s="196"/>
    </row>
    <row r="46" spans="1:13" s="102" customFormat="1" ht="39.75" customHeight="1" x14ac:dyDescent="0.25">
      <c r="A46" s="132">
        <f t="shared" si="2"/>
        <v>36</v>
      </c>
      <c r="B46" s="133" t="s">
        <v>932</v>
      </c>
      <c r="C46" s="91" t="s">
        <v>970</v>
      </c>
      <c r="D46" s="179" t="s">
        <v>937</v>
      </c>
      <c r="E46" s="180">
        <v>73.59</v>
      </c>
      <c r="F46" s="181">
        <f t="shared" si="0"/>
        <v>29.999999999999996</v>
      </c>
      <c r="G46" s="180">
        <v>2207.6999999999998</v>
      </c>
      <c r="H46" s="180"/>
      <c r="I46" s="180">
        <v>250</v>
      </c>
      <c r="J46" s="180">
        <v>1150</v>
      </c>
      <c r="K46" s="182">
        <f t="shared" si="3"/>
        <v>3607.7</v>
      </c>
      <c r="L46" s="183"/>
      <c r="M46" s="196"/>
    </row>
    <row r="47" spans="1:13" s="102" customFormat="1" ht="39.75" customHeight="1" x14ac:dyDescent="0.25">
      <c r="A47" s="132">
        <f t="shared" si="2"/>
        <v>37</v>
      </c>
      <c r="B47" s="133" t="s">
        <v>932</v>
      </c>
      <c r="C47" s="91" t="s">
        <v>971</v>
      </c>
      <c r="D47" s="179" t="s">
        <v>937</v>
      </c>
      <c r="E47" s="180">
        <v>73.59</v>
      </c>
      <c r="F47" s="181">
        <f t="shared" si="0"/>
        <v>29.999999999999996</v>
      </c>
      <c r="G47" s="180">
        <v>2207.6999999999998</v>
      </c>
      <c r="H47" s="180"/>
      <c r="I47" s="180">
        <v>250</v>
      </c>
      <c r="J47" s="180">
        <v>1150</v>
      </c>
      <c r="K47" s="182">
        <f t="shared" si="3"/>
        <v>3607.7</v>
      </c>
      <c r="L47" s="183"/>
      <c r="M47" s="196"/>
    </row>
    <row r="48" spans="1:13" s="102" customFormat="1" ht="39.75" customHeight="1" x14ac:dyDescent="0.25">
      <c r="A48" s="132">
        <f t="shared" si="2"/>
        <v>38</v>
      </c>
      <c r="B48" s="133" t="s">
        <v>932</v>
      </c>
      <c r="C48" s="91" t="s">
        <v>972</v>
      </c>
      <c r="D48" s="179" t="s">
        <v>937</v>
      </c>
      <c r="E48" s="180">
        <v>73.59</v>
      </c>
      <c r="F48" s="181">
        <f t="shared" si="0"/>
        <v>29.999999999999996</v>
      </c>
      <c r="G48" s="180">
        <v>2207.6999999999998</v>
      </c>
      <c r="H48" s="180"/>
      <c r="I48" s="180">
        <v>250</v>
      </c>
      <c r="J48" s="180">
        <v>1150</v>
      </c>
      <c r="K48" s="182">
        <f t="shared" si="3"/>
        <v>3607.7</v>
      </c>
      <c r="L48" s="183"/>
      <c r="M48" s="196"/>
    </row>
    <row r="49" spans="1:13" s="102" customFormat="1" ht="39.75" customHeight="1" x14ac:dyDescent="0.25">
      <c r="A49" s="132">
        <f t="shared" si="2"/>
        <v>39</v>
      </c>
      <c r="B49" s="133" t="s">
        <v>932</v>
      </c>
      <c r="C49" s="91" t="s">
        <v>973</v>
      </c>
      <c r="D49" s="179" t="s">
        <v>937</v>
      </c>
      <c r="E49" s="180">
        <v>73.59</v>
      </c>
      <c r="F49" s="181">
        <f t="shared" si="0"/>
        <v>29.999999999999996</v>
      </c>
      <c r="G49" s="180">
        <v>2207.6999999999998</v>
      </c>
      <c r="H49" s="180"/>
      <c r="I49" s="180">
        <v>250</v>
      </c>
      <c r="J49" s="180">
        <v>1150</v>
      </c>
      <c r="K49" s="182">
        <f t="shared" si="3"/>
        <v>3607.7</v>
      </c>
      <c r="L49" s="183"/>
      <c r="M49" s="196"/>
    </row>
    <row r="50" spans="1:13" s="102" customFormat="1" ht="39.75" customHeight="1" x14ac:dyDescent="0.25">
      <c r="A50" s="132">
        <f t="shared" si="2"/>
        <v>40</v>
      </c>
      <c r="B50" s="133" t="s">
        <v>932</v>
      </c>
      <c r="C50" s="91" t="s">
        <v>974</v>
      </c>
      <c r="D50" s="179" t="s">
        <v>937</v>
      </c>
      <c r="E50" s="180">
        <v>73.59</v>
      </c>
      <c r="F50" s="181">
        <f t="shared" si="0"/>
        <v>29.999999999999996</v>
      </c>
      <c r="G50" s="180">
        <v>2207.6999999999998</v>
      </c>
      <c r="H50" s="180"/>
      <c r="I50" s="180">
        <v>250</v>
      </c>
      <c r="J50" s="180">
        <v>1150</v>
      </c>
      <c r="K50" s="182">
        <f t="shared" si="3"/>
        <v>3607.7</v>
      </c>
      <c r="L50" s="183"/>
      <c r="M50" s="196"/>
    </row>
    <row r="51" spans="1:13" s="102" customFormat="1" ht="39.75" customHeight="1" x14ac:dyDescent="0.25">
      <c r="A51" s="132">
        <f t="shared" si="2"/>
        <v>41</v>
      </c>
      <c r="B51" s="133" t="s">
        <v>932</v>
      </c>
      <c r="C51" s="91" t="s">
        <v>975</v>
      </c>
      <c r="D51" s="179" t="s">
        <v>937</v>
      </c>
      <c r="E51" s="180">
        <v>73.59</v>
      </c>
      <c r="F51" s="181">
        <f t="shared" si="0"/>
        <v>29.999999999999996</v>
      </c>
      <c r="G51" s="180">
        <v>2207.6999999999998</v>
      </c>
      <c r="H51" s="180"/>
      <c r="I51" s="180">
        <v>250</v>
      </c>
      <c r="J51" s="180">
        <v>1150</v>
      </c>
      <c r="K51" s="182">
        <f t="shared" si="3"/>
        <v>3607.7</v>
      </c>
      <c r="L51" s="183"/>
      <c r="M51" s="196"/>
    </row>
    <row r="52" spans="1:13" s="102" customFormat="1" ht="39.75" customHeight="1" x14ac:dyDescent="0.25">
      <c r="A52" s="132">
        <f t="shared" si="2"/>
        <v>42</v>
      </c>
      <c r="B52" s="133" t="s">
        <v>932</v>
      </c>
      <c r="C52" s="91" t="s">
        <v>976</v>
      </c>
      <c r="D52" s="179" t="s">
        <v>937</v>
      </c>
      <c r="E52" s="180">
        <v>73.59</v>
      </c>
      <c r="F52" s="181">
        <f t="shared" si="0"/>
        <v>29.999999999999996</v>
      </c>
      <c r="G52" s="180">
        <v>2207.6999999999998</v>
      </c>
      <c r="H52" s="180"/>
      <c r="I52" s="180">
        <v>250</v>
      </c>
      <c r="J52" s="180">
        <v>1150</v>
      </c>
      <c r="K52" s="182">
        <f t="shared" si="3"/>
        <v>3607.7</v>
      </c>
      <c r="L52" s="183"/>
      <c r="M52" s="196"/>
    </row>
    <row r="53" spans="1:13" s="102" customFormat="1" ht="39.75" customHeight="1" x14ac:dyDescent="0.25">
      <c r="A53" s="132">
        <f t="shared" si="2"/>
        <v>43</v>
      </c>
      <c r="B53" s="133" t="s">
        <v>932</v>
      </c>
      <c r="C53" s="91" t="s">
        <v>977</v>
      </c>
      <c r="D53" s="179" t="s">
        <v>937</v>
      </c>
      <c r="E53" s="180">
        <v>73.59</v>
      </c>
      <c r="F53" s="181">
        <f t="shared" si="0"/>
        <v>29.999999999999996</v>
      </c>
      <c r="G53" s="180">
        <v>2207.6999999999998</v>
      </c>
      <c r="H53" s="180"/>
      <c r="I53" s="180">
        <v>250</v>
      </c>
      <c r="J53" s="180">
        <v>1150</v>
      </c>
      <c r="K53" s="182">
        <f t="shared" si="3"/>
        <v>3607.7</v>
      </c>
      <c r="L53" s="183"/>
      <c r="M53" s="196"/>
    </row>
    <row r="54" spans="1:13" s="102" customFormat="1" ht="39.75" customHeight="1" x14ac:dyDescent="0.25">
      <c r="A54" s="132">
        <f t="shared" si="2"/>
        <v>44</v>
      </c>
      <c r="B54" s="133" t="s">
        <v>932</v>
      </c>
      <c r="C54" s="91" t="s">
        <v>978</v>
      </c>
      <c r="D54" s="179" t="s">
        <v>937</v>
      </c>
      <c r="E54" s="180">
        <v>73.59</v>
      </c>
      <c r="F54" s="181">
        <f t="shared" si="0"/>
        <v>29.999999999999996</v>
      </c>
      <c r="G54" s="180">
        <v>2207.6999999999998</v>
      </c>
      <c r="H54" s="180"/>
      <c r="I54" s="180">
        <v>250</v>
      </c>
      <c r="J54" s="180">
        <v>1150</v>
      </c>
      <c r="K54" s="182">
        <f t="shared" si="3"/>
        <v>3607.7</v>
      </c>
      <c r="L54" s="183"/>
      <c r="M54" s="196"/>
    </row>
    <row r="55" spans="1:13" s="102" customFormat="1" ht="39.75" customHeight="1" x14ac:dyDescent="0.25">
      <c r="A55" s="132">
        <f t="shared" si="2"/>
        <v>45</v>
      </c>
      <c r="B55" s="133" t="s">
        <v>932</v>
      </c>
      <c r="C55" s="91" t="s">
        <v>979</v>
      </c>
      <c r="D55" s="179" t="s">
        <v>937</v>
      </c>
      <c r="E55" s="180">
        <v>73.59</v>
      </c>
      <c r="F55" s="181">
        <f t="shared" si="0"/>
        <v>29.999999999999996</v>
      </c>
      <c r="G55" s="180">
        <v>2207.6999999999998</v>
      </c>
      <c r="H55" s="180"/>
      <c r="I55" s="180">
        <v>250</v>
      </c>
      <c r="J55" s="180">
        <v>1150</v>
      </c>
      <c r="K55" s="182">
        <f t="shared" si="3"/>
        <v>3607.7</v>
      </c>
      <c r="L55" s="183"/>
      <c r="M55" s="196"/>
    </row>
    <row r="56" spans="1:13" s="102" customFormat="1" ht="39.75" customHeight="1" x14ac:dyDescent="0.25">
      <c r="A56" s="132">
        <f t="shared" si="2"/>
        <v>46</v>
      </c>
      <c r="B56" s="133" t="s">
        <v>932</v>
      </c>
      <c r="C56" s="91" t="s">
        <v>980</v>
      </c>
      <c r="D56" s="179" t="s">
        <v>937</v>
      </c>
      <c r="E56" s="180">
        <v>73.59</v>
      </c>
      <c r="F56" s="181">
        <f t="shared" si="0"/>
        <v>29.999999999999996</v>
      </c>
      <c r="G56" s="180">
        <v>2207.6999999999998</v>
      </c>
      <c r="H56" s="180"/>
      <c r="I56" s="180">
        <v>250</v>
      </c>
      <c r="J56" s="180">
        <v>1150</v>
      </c>
      <c r="K56" s="182">
        <f t="shared" si="3"/>
        <v>3607.7</v>
      </c>
      <c r="L56" s="183"/>
      <c r="M56" s="196"/>
    </row>
    <row r="57" spans="1:13" s="102" customFormat="1" ht="39.75" customHeight="1" x14ac:dyDescent="0.25">
      <c r="A57" s="132">
        <f t="shared" si="2"/>
        <v>47</v>
      </c>
      <c r="B57" s="133" t="s">
        <v>932</v>
      </c>
      <c r="C57" s="91" t="s">
        <v>981</v>
      </c>
      <c r="D57" s="179" t="s">
        <v>937</v>
      </c>
      <c r="E57" s="180">
        <v>73.59</v>
      </c>
      <c r="F57" s="181">
        <f t="shared" si="0"/>
        <v>29.999999999999996</v>
      </c>
      <c r="G57" s="180">
        <v>2207.6999999999998</v>
      </c>
      <c r="H57" s="180"/>
      <c r="I57" s="180">
        <v>250</v>
      </c>
      <c r="J57" s="180">
        <v>1150</v>
      </c>
      <c r="K57" s="182">
        <f t="shared" si="3"/>
        <v>3607.7</v>
      </c>
      <c r="L57" s="183"/>
      <c r="M57" s="196"/>
    </row>
    <row r="58" spans="1:13" s="102" customFormat="1" ht="39.75" customHeight="1" x14ac:dyDescent="0.25">
      <c r="A58" s="132">
        <f t="shared" si="2"/>
        <v>48</v>
      </c>
      <c r="B58" s="133" t="s">
        <v>932</v>
      </c>
      <c r="C58" s="91" t="s">
        <v>982</v>
      </c>
      <c r="D58" s="179" t="s">
        <v>937</v>
      </c>
      <c r="E58" s="180">
        <v>73.59</v>
      </c>
      <c r="F58" s="181">
        <f t="shared" si="0"/>
        <v>29.999999999999996</v>
      </c>
      <c r="G58" s="180">
        <v>2207.6999999999998</v>
      </c>
      <c r="H58" s="180"/>
      <c r="I58" s="180">
        <v>250</v>
      </c>
      <c r="J58" s="180">
        <v>1150</v>
      </c>
      <c r="K58" s="182">
        <f t="shared" si="3"/>
        <v>3607.7</v>
      </c>
      <c r="L58" s="183"/>
      <c r="M58" s="196"/>
    </row>
    <row r="59" spans="1:13" s="102" customFormat="1" ht="39.75" customHeight="1" x14ac:dyDescent="0.25">
      <c r="A59" s="132">
        <f t="shared" si="2"/>
        <v>49</v>
      </c>
      <c r="B59" s="133" t="s">
        <v>932</v>
      </c>
      <c r="C59" s="91" t="s">
        <v>983</v>
      </c>
      <c r="D59" s="179" t="s">
        <v>937</v>
      </c>
      <c r="E59" s="180">
        <v>73.59</v>
      </c>
      <c r="F59" s="181">
        <f t="shared" si="0"/>
        <v>29.999999999999996</v>
      </c>
      <c r="G59" s="180">
        <v>2207.6999999999998</v>
      </c>
      <c r="H59" s="180"/>
      <c r="I59" s="180">
        <v>250</v>
      </c>
      <c r="J59" s="180">
        <v>1150</v>
      </c>
      <c r="K59" s="182">
        <f t="shared" si="3"/>
        <v>3607.7</v>
      </c>
      <c r="L59" s="183"/>
      <c r="M59" s="196"/>
    </row>
    <row r="60" spans="1:13" s="102" customFormat="1" ht="39.75" customHeight="1" x14ac:dyDescent="0.25">
      <c r="A60" s="132">
        <f t="shared" si="2"/>
        <v>50</v>
      </c>
      <c r="B60" s="133" t="s">
        <v>932</v>
      </c>
      <c r="C60" s="91" t="s">
        <v>984</v>
      </c>
      <c r="D60" s="179" t="s">
        <v>937</v>
      </c>
      <c r="E60" s="180">
        <v>73.59</v>
      </c>
      <c r="F60" s="181">
        <f t="shared" si="0"/>
        <v>29.999999999999996</v>
      </c>
      <c r="G60" s="180">
        <v>2207.6999999999998</v>
      </c>
      <c r="H60" s="180"/>
      <c r="I60" s="180">
        <v>250</v>
      </c>
      <c r="J60" s="180">
        <v>1150</v>
      </c>
      <c r="K60" s="182">
        <f t="shared" si="3"/>
        <v>3607.7</v>
      </c>
      <c r="L60" s="183"/>
      <c r="M60" s="196"/>
    </row>
    <row r="61" spans="1:13" s="102" customFormat="1" ht="39.75" customHeight="1" x14ac:dyDescent="0.25">
      <c r="A61" s="132">
        <f t="shared" si="2"/>
        <v>51</v>
      </c>
      <c r="B61" s="133" t="s">
        <v>932</v>
      </c>
      <c r="C61" s="91" t="s">
        <v>985</v>
      </c>
      <c r="D61" s="179" t="s">
        <v>937</v>
      </c>
      <c r="E61" s="180">
        <v>73.59</v>
      </c>
      <c r="F61" s="181">
        <f t="shared" si="0"/>
        <v>29.999999999999996</v>
      </c>
      <c r="G61" s="180">
        <v>2207.6999999999998</v>
      </c>
      <c r="H61" s="180"/>
      <c r="I61" s="180">
        <v>250</v>
      </c>
      <c r="J61" s="180">
        <v>1150</v>
      </c>
      <c r="K61" s="182">
        <f t="shared" si="3"/>
        <v>3607.7</v>
      </c>
      <c r="L61" s="183"/>
      <c r="M61" s="196"/>
    </row>
    <row r="62" spans="1:13" s="102" customFormat="1" ht="39.75" customHeight="1" x14ac:dyDescent="0.25">
      <c r="A62" s="132">
        <f t="shared" si="2"/>
        <v>52</v>
      </c>
      <c r="B62" s="133" t="s">
        <v>932</v>
      </c>
      <c r="C62" s="91" t="s">
        <v>986</v>
      </c>
      <c r="D62" s="179" t="s">
        <v>937</v>
      </c>
      <c r="E62" s="180">
        <v>73.59</v>
      </c>
      <c r="F62" s="181">
        <f t="shared" si="0"/>
        <v>29.999999999999996</v>
      </c>
      <c r="G62" s="180">
        <v>2207.6999999999998</v>
      </c>
      <c r="H62" s="180"/>
      <c r="I62" s="180">
        <v>250</v>
      </c>
      <c r="J62" s="180">
        <v>1150</v>
      </c>
      <c r="K62" s="182">
        <f t="shared" si="3"/>
        <v>3607.7</v>
      </c>
      <c r="L62" s="183"/>
      <c r="M62" s="196"/>
    </row>
    <row r="63" spans="1:13" s="102" customFormat="1" ht="39.75" customHeight="1" x14ac:dyDescent="0.25">
      <c r="A63" s="132">
        <f t="shared" si="2"/>
        <v>53</v>
      </c>
      <c r="B63" s="133" t="s">
        <v>932</v>
      </c>
      <c r="C63" s="91" t="s">
        <v>987</v>
      </c>
      <c r="D63" s="179" t="s">
        <v>937</v>
      </c>
      <c r="E63" s="180">
        <v>73.59</v>
      </c>
      <c r="F63" s="181">
        <f t="shared" si="0"/>
        <v>29.999999999999996</v>
      </c>
      <c r="G63" s="180">
        <v>2207.6999999999998</v>
      </c>
      <c r="H63" s="180"/>
      <c r="I63" s="180">
        <v>250</v>
      </c>
      <c r="J63" s="180">
        <v>1150</v>
      </c>
      <c r="K63" s="182">
        <f t="shared" si="3"/>
        <v>3607.7</v>
      </c>
      <c r="L63" s="183"/>
      <c r="M63" s="196"/>
    </row>
    <row r="64" spans="1:13" s="102" customFormat="1" ht="39.75" customHeight="1" x14ac:dyDescent="0.25">
      <c r="A64" s="132">
        <f t="shared" si="2"/>
        <v>54</v>
      </c>
      <c r="B64" s="133" t="s">
        <v>932</v>
      </c>
      <c r="C64" s="91" t="s">
        <v>988</v>
      </c>
      <c r="D64" s="179" t="s">
        <v>937</v>
      </c>
      <c r="E64" s="180">
        <v>73.59</v>
      </c>
      <c r="F64" s="181">
        <f t="shared" si="0"/>
        <v>29.999999999999996</v>
      </c>
      <c r="G64" s="180">
        <v>2207.6999999999998</v>
      </c>
      <c r="H64" s="180"/>
      <c r="I64" s="180">
        <v>250</v>
      </c>
      <c r="J64" s="180">
        <v>1150</v>
      </c>
      <c r="K64" s="182">
        <f t="shared" si="3"/>
        <v>3607.7</v>
      </c>
      <c r="L64" s="183"/>
      <c r="M64" s="196"/>
    </row>
    <row r="65" spans="1:13" s="102" customFormat="1" ht="39.75" customHeight="1" x14ac:dyDescent="0.25">
      <c r="A65" s="132">
        <f t="shared" si="2"/>
        <v>55</v>
      </c>
      <c r="B65" s="133" t="s">
        <v>932</v>
      </c>
      <c r="C65" s="91" t="s">
        <v>989</v>
      </c>
      <c r="D65" s="179" t="s">
        <v>937</v>
      </c>
      <c r="E65" s="180">
        <v>73.59</v>
      </c>
      <c r="F65" s="181">
        <f t="shared" si="0"/>
        <v>29.999999999999996</v>
      </c>
      <c r="G65" s="180">
        <v>2207.6999999999998</v>
      </c>
      <c r="H65" s="180"/>
      <c r="I65" s="180">
        <v>250</v>
      </c>
      <c r="J65" s="180">
        <v>1150</v>
      </c>
      <c r="K65" s="182">
        <f t="shared" si="3"/>
        <v>3607.7</v>
      </c>
      <c r="L65" s="183"/>
      <c r="M65" s="196"/>
    </row>
    <row r="66" spans="1:13" s="102" customFormat="1" ht="39.75" customHeight="1" x14ac:dyDescent="0.25">
      <c r="A66" s="132">
        <f t="shared" si="2"/>
        <v>56</v>
      </c>
      <c r="B66" s="133" t="s">
        <v>932</v>
      </c>
      <c r="C66" s="91" t="s">
        <v>990</v>
      </c>
      <c r="D66" s="179" t="s">
        <v>937</v>
      </c>
      <c r="E66" s="180">
        <v>73.59</v>
      </c>
      <c r="F66" s="181">
        <f t="shared" si="0"/>
        <v>29.999999999999996</v>
      </c>
      <c r="G66" s="180">
        <v>2207.6999999999998</v>
      </c>
      <c r="H66" s="180"/>
      <c r="I66" s="180">
        <v>250</v>
      </c>
      <c r="J66" s="180">
        <v>1150</v>
      </c>
      <c r="K66" s="182">
        <f t="shared" si="3"/>
        <v>3607.7</v>
      </c>
      <c r="L66" s="183"/>
      <c r="M66" s="196"/>
    </row>
    <row r="67" spans="1:13" s="102" customFormat="1" ht="39.75" customHeight="1" x14ac:dyDescent="0.25">
      <c r="A67" s="132">
        <f t="shared" si="2"/>
        <v>57</v>
      </c>
      <c r="B67" s="133" t="s">
        <v>932</v>
      </c>
      <c r="C67" s="91" t="s">
        <v>991</v>
      </c>
      <c r="D67" s="179" t="s">
        <v>937</v>
      </c>
      <c r="E67" s="180">
        <v>73.59</v>
      </c>
      <c r="F67" s="181">
        <f t="shared" si="0"/>
        <v>29.999999999999996</v>
      </c>
      <c r="G67" s="180">
        <v>2207.6999999999998</v>
      </c>
      <c r="H67" s="180"/>
      <c r="I67" s="180">
        <v>250</v>
      </c>
      <c r="J67" s="180">
        <v>1150</v>
      </c>
      <c r="K67" s="182">
        <f t="shared" si="3"/>
        <v>3607.7</v>
      </c>
      <c r="L67" s="183"/>
      <c r="M67" s="196"/>
    </row>
    <row r="68" spans="1:13" s="102" customFormat="1" ht="39.75" customHeight="1" x14ac:dyDescent="0.25">
      <c r="A68" s="132">
        <f t="shared" si="2"/>
        <v>58</v>
      </c>
      <c r="B68" s="133" t="s">
        <v>932</v>
      </c>
      <c r="C68" s="91" t="s">
        <v>992</v>
      </c>
      <c r="D68" s="179" t="s">
        <v>937</v>
      </c>
      <c r="E68" s="180">
        <v>73.59</v>
      </c>
      <c r="F68" s="181">
        <f t="shared" si="0"/>
        <v>29.999999999999996</v>
      </c>
      <c r="G68" s="180">
        <v>2207.6999999999998</v>
      </c>
      <c r="H68" s="180"/>
      <c r="I68" s="180">
        <v>250</v>
      </c>
      <c r="J68" s="180">
        <v>1150</v>
      </c>
      <c r="K68" s="182">
        <f t="shared" si="3"/>
        <v>3607.7</v>
      </c>
      <c r="L68" s="183"/>
      <c r="M68" s="196"/>
    </row>
    <row r="69" spans="1:13" s="102" customFormat="1" ht="39.75" customHeight="1" x14ac:dyDescent="0.25">
      <c r="A69" s="132">
        <f t="shared" si="2"/>
        <v>59</v>
      </c>
      <c r="B69" s="133" t="s">
        <v>932</v>
      </c>
      <c r="C69" s="91" t="s">
        <v>993</v>
      </c>
      <c r="D69" s="179" t="s">
        <v>937</v>
      </c>
      <c r="E69" s="180">
        <v>73.59</v>
      </c>
      <c r="F69" s="181">
        <f t="shared" si="0"/>
        <v>29.999999999999996</v>
      </c>
      <c r="G69" s="180">
        <v>2207.6999999999998</v>
      </c>
      <c r="H69" s="180"/>
      <c r="I69" s="180">
        <v>250</v>
      </c>
      <c r="J69" s="180">
        <v>1150</v>
      </c>
      <c r="K69" s="182">
        <f t="shared" si="3"/>
        <v>3607.7</v>
      </c>
      <c r="L69" s="183"/>
      <c r="M69" s="196"/>
    </row>
    <row r="70" spans="1:13" s="102" customFormat="1" ht="39.75" customHeight="1" x14ac:dyDescent="0.25">
      <c r="A70" s="132">
        <f t="shared" si="2"/>
        <v>60</v>
      </c>
      <c r="B70" s="133" t="s">
        <v>932</v>
      </c>
      <c r="C70" s="91" t="s">
        <v>994</v>
      </c>
      <c r="D70" s="179" t="s">
        <v>937</v>
      </c>
      <c r="E70" s="180">
        <v>73.59</v>
      </c>
      <c r="F70" s="181">
        <f t="shared" si="0"/>
        <v>29.999999999999996</v>
      </c>
      <c r="G70" s="180">
        <v>2207.6999999999998</v>
      </c>
      <c r="H70" s="180"/>
      <c r="I70" s="180">
        <v>250</v>
      </c>
      <c r="J70" s="180">
        <v>1150</v>
      </c>
      <c r="K70" s="182">
        <f t="shared" si="3"/>
        <v>3607.7</v>
      </c>
      <c r="L70" s="183"/>
      <c r="M70" s="196"/>
    </row>
    <row r="71" spans="1:13" s="102" customFormat="1" ht="39.75" customHeight="1" x14ac:dyDescent="0.25">
      <c r="A71" s="132">
        <f t="shared" si="2"/>
        <v>61</v>
      </c>
      <c r="B71" s="133" t="s">
        <v>932</v>
      </c>
      <c r="C71" s="91" t="s">
        <v>995</v>
      </c>
      <c r="D71" s="179" t="s">
        <v>937</v>
      </c>
      <c r="E71" s="180">
        <v>73.59</v>
      </c>
      <c r="F71" s="181">
        <f t="shared" si="0"/>
        <v>29.999999999999996</v>
      </c>
      <c r="G71" s="180">
        <v>2207.6999999999998</v>
      </c>
      <c r="H71" s="180"/>
      <c r="I71" s="180">
        <v>250</v>
      </c>
      <c r="J71" s="180">
        <v>1150</v>
      </c>
      <c r="K71" s="182">
        <f t="shared" si="3"/>
        <v>3607.7</v>
      </c>
      <c r="L71" s="183"/>
      <c r="M71" s="196"/>
    </row>
    <row r="72" spans="1:13" s="102" customFormat="1" ht="39.75" customHeight="1" x14ac:dyDescent="0.25">
      <c r="A72" s="132">
        <f t="shared" si="2"/>
        <v>62</v>
      </c>
      <c r="B72" s="133" t="s">
        <v>932</v>
      </c>
      <c r="C72" s="91" t="s">
        <v>996</v>
      </c>
      <c r="D72" s="179" t="s">
        <v>937</v>
      </c>
      <c r="E72" s="180">
        <v>73.59</v>
      </c>
      <c r="F72" s="181">
        <f t="shared" si="0"/>
        <v>29.999999999999996</v>
      </c>
      <c r="G72" s="180">
        <v>2207.6999999999998</v>
      </c>
      <c r="H72" s="180"/>
      <c r="I72" s="180">
        <v>250</v>
      </c>
      <c r="J72" s="180">
        <v>1150</v>
      </c>
      <c r="K72" s="182">
        <f t="shared" si="3"/>
        <v>3607.7</v>
      </c>
      <c r="L72" s="183"/>
      <c r="M72" s="196"/>
    </row>
    <row r="73" spans="1:13" s="102" customFormat="1" ht="39.75" customHeight="1" x14ac:dyDescent="0.25">
      <c r="A73" s="132">
        <f t="shared" si="2"/>
        <v>63</v>
      </c>
      <c r="B73" s="133" t="s">
        <v>932</v>
      </c>
      <c r="C73" s="91" t="s">
        <v>997</v>
      </c>
      <c r="D73" s="179" t="s">
        <v>937</v>
      </c>
      <c r="E73" s="180">
        <v>73.59</v>
      </c>
      <c r="F73" s="181">
        <f t="shared" si="0"/>
        <v>29.999999999999996</v>
      </c>
      <c r="G73" s="180">
        <v>2207.6999999999998</v>
      </c>
      <c r="H73" s="180"/>
      <c r="I73" s="180">
        <v>250</v>
      </c>
      <c r="J73" s="180">
        <v>1150</v>
      </c>
      <c r="K73" s="182">
        <f t="shared" si="3"/>
        <v>3607.7</v>
      </c>
      <c r="L73" s="183"/>
      <c r="M73" s="196"/>
    </row>
    <row r="74" spans="1:13" s="102" customFormat="1" ht="39.75" customHeight="1" x14ac:dyDescent="0.25">
      <c r="A74" s="132">
        <f t="shared" si="2"/>
        <v>64</v>
      </c>
      <c r="B74" s="133" t="s">
        <v>932</v>
      </c>
      <c r="C74" s="91" t="s">
        <v>998</v>
      </c>
      <c r="D74" s="179" t="s">
        <v>937</v>
      </c>
      <c r="E74" s="180">
        <v>73.59</v>
      </c>
      <c r="F74" s="181">
        <f t="shared" si="0"/>
        <v>29.999999999999996</v>
      </c>
      <c r="G74" s="180">
        <v>2207.6999999999998</v>
      </c>
      <c r="H74" s="180"/>
      <c r="I74" s="180">
        <v>250</v>
      </c>
      <c r="J74" s="180">
        <v>1150</v>
      </c>
      <c r="K74" s="182">
        <f t="shared" si="3"/>
        <v>3607.7</v>
      </c>
      <c r="L74" s="183"/>
      <c r="M74" s="196"/>
    </row>
    <row r="75" spans="1:13" s="102" customFormat="1" ht="39.75" customHeight="1" x14ac:dyDescent="0.25">
      <c r="A75" s="132">
        <f t="shared" si="2"/>
        <v>65</v>
      </c>
      <c r="B75" s="133" t="s">
        <v>932</v>
      </c>
      <c r="C75" s="91" t="s">
        <v>999</v>
      </c>
      <c r="D75" s="179" t="s">
        <v>937</v>
      </c>
      <c r="E75" s="180">
        <v>73.59</v>
      </c>
      <c r="F75" s="181">
        <f t="shared" ref="F75:F115" si="4">G75/E75</f>
        <v>29.999999999999996</v>
      </c>
      <c r="G75" s="180">
        <v>2207.6999999999998</v>
      </c>
      <c r="H75" s="180"/>
      <c r="I75" s="180">
        <v>250</v>
      </c>
      <c r="J75" s="180">
        <v>1150</v>
      </c>
      <c r="K75" s="182">
        <f t="shared" si="3"/>
        <v>3607.7</v>
      </c>
      <c r="L75" s="183"/>
      <c r="M75" s="196"/>
    </row>
    <row r="76" spans="1:13" s="102" customFormat="1" ht="39.75" customHeight="1" x14ac:dyDescent="0.25">
      <c r="A76" s="132">
        <f t="shared" si="2"/>
        <v>66</v>
      </c>
      <c r="B76" s="133" t="s">
        <v>932</v>
      </c>
      <c r="C76" s="91" t="s">
        <v>1000</v>
      </c>
      <c r="D76" s="179" t="s">
        <v>937</v>
      </c>
      <c r="E76" s="180">
        <v>73.59</v>
      </c>
      <c r="F76" s="181">
        <f t="shared" si="4"/>
        <v>29.999999999999996</v>
      </c>
      <c r="G76" s="180">
        <v>2207.6999999999998</v>
      </c>
      <c r="H76" s="180"/>
      <c r="I76" s="180">
        <v>250</v>
      </c>
      <c r="J76" s="180">
        <v>1150</v>
      </c>
      <c r="K76" s="182">
        <f t="shared" si="3"/>
        <v>3607.7</v>
      </c>
      <c r="L76" s="183"/>
      <c r="M76" s="196"/>
    </row>
    <row r="77" spans="1:13" s="102" customFormat="1" ht="39.75" customHeight="1" x14ac:dyDescent="0.25">
      <c r="A77" s="132">
        <f t="shared" ref="A77:A140" si="5">A76+1</f>
        <v>67</v>
      </c>
      <c r="B77" s="133" t="s">
        <v>932</v>
      </c>
      <c r="C77" s="91" t="s">
        <v>1001</v>
      </c>
      <c r="D77" s="179" t="s">
        <v>937</v>
      </c>
      <c r="E77" s="180">
        <v>73.59</v>
      </c>
      <c r="F77" s="181">
        <f t="shared" si="4"/>
        <v>29.999999999999996</v>
      </c>
      <c r="G77" s="180">
        <v>2207.6999999999998</v>
      </c>
      <c r="H77" s="180"/>
      <c r="I77" s="180">
        <v>250</v>
      </c>
      <c r="J77" s="180">
        <v>1150</v>
      </c>
      <c r="K77" s="182">
        <f t="shared" si="3"/>
        <v>3607.7</v>
      </c>
      <c r="L77" s="183"/>
      <c r="M77" s="196"/>
    </row>
    <row r="78" spans="1:13" s="102" customFormat="1" ht="39.75" customHeight="1" x14ac:dyDescent="0.25">
      <c r="A78" s="132">
        <f t="shared" si="5"/>
        <v>68</v>
      </c>
      <c r="B78" s="133" t="s">
        <v>932</v>
      </c>
      <c r="C78" s="91" t="s">
        <v>1002</v>
      </c>
      <c r="D78" s="179" t="s">
        <v>937</v>
      </c>
      <c r="E78" s="180">
        <v>73.59</v>
      </c>
      <c r="F78" s="181">
        <f t="shared" si="4"/>
        <v>29.999999999999996</v>
      </c>
      <c r="G78" s="180">
        <v>2207.6999999999998</v>
      </c>
      <c r="H78" s="180"/>
      <c r="I78" s="180">
        <v>250</v>
      </c>
      <c r="J78" s="180">
        <v>1150</v>
      </c>
      <c r="K78" s="182">
        <f t="shared" si="3"/>
        <v>3607.7</v>
      </c>
      <c r="L78" s="183"/>
      <c r="M78" s="196"/>
    </row>
    <row r="79" spans="1:13" s="102" customFormat="1" ht="39.75" customHeight="1" x14ac:dyDescent="0.25">
      <c r="A79" s="132">
        <f t="shared" si="5"/>
        <v>69</v>
      </c>
      <c r="B79" s="133" t="s">
        <v>932</v>
      </c>
      <c r="C79" s="91" t="s">
        <v>1003</v>
      </c>
      <c r="D79" s="179" t="s">
        <v>937</v>
      </c>
      <c r="E79" s="180">
        <v>73.59</v>
      </c>
      <c r="F79" s="181">
        <f t="shared" si="4"/>
        <v>29.999999999999996</v>
      </c>
      <c r="G79" s="180">
        <v>2207.6999999999998</v>
      </c>
      <c r="H79" s="180"/>
      <c r="I79" s="180">
        <v>250</v>
      </c>
      <c r="J79" s="180">
        <v>1150</v>
      </c>
      <c r="K79" s="182">
        <f t="shared" si="3"/>
        <v>3607.7</v>
      </c>
      <c r="L79" s="183"/>
      <c r="M79" s="196"/>
    </row>
    <row r="80" spans="1:13" s="102" customFormat="1" ht="39.75" customHeight="1" x14ac:dyDescent="0.25">
      <c r="A80" s="132">
        <f t="shared" si="5"/>
        <v>70</v>
      </c>
      <c r="B80" s="133" t="s">
        <v>932</v>
      </c>
      <c r="C80" s="91" t="s">
        <v>1004</v>
      </c>
      <c r="D80" s="179" t="s">
        <v>937</v>
      </c>
      <c r="E80" s="180">
        <v>73.59</v>
      </c>
      <c r="F80" s="181">
        <f t="shared" si="4"/>
        <v>29.999999999999996</v>
      </c>
      <c r="G80" s="180">
        <v>2207.6999999999998</v>
      </c>
      <c r="H80" s="180"/>
      <c r="I80" s="180">
        <v>250</v>
      </c>
      <c r="J80" s="180">
        <v>1150</v>
      </c>
      <c r="K80" s="182">
        <f t="shared" si="3"/>
        <v>3607.7</v>
      </c>
      <c r="L80" s="183"/>
      <c r="M80" s="196"/>
    </row>
    <row r="81" spans="1:13" s="102" customFormat="1" ht="39.75" customHeight="1" x14ac:dyDescent="0.25">
      <c r="A81" s="132">
        <f t="shared" si="5"/>
        <v>71</v>
      </c>
      <c r="B81" s="133" t="s">
        <v>932</v>
      </c>
      <c r="C81" s="91" t="s">
        <v>1005</v>
      </c>
      <c r="D81" s="179" t="s">
        <v>937</v>
      </c>
      <c r="E81" s="180">
        <v>73.59</v>
      </c>
      <c r="F81" s="181">
        <f t="shared" si="4"/>
        <v>29.999999999999996</v>
      </c>
      <c r="G81" s="180">
        <v>2207.6999999999998</v>
      </c>
      <c r="H81" s="180"/>
      <c r="I81" s="180">
        <v>250</v>
      </c>
      <c r="J81" s="180">
        <v>1150</v>
      </c>
      <c r="K81" s="182">
        <f t="shared" si="3"/>
        <v>3607.7</v>
      </c>
      <c r="L81" s="183"/>
      <c r="M81" s="196"/>
    </row>
    <row r="82" spans="1:13" s="102" customFormat="1" ht="39.75" customHeight="1" x14ac:dyDescent="0.25">
      <c r="A82" s="132">
        <f t="shared" si="5"/>
        <v>72</v>
      </c>
      <c r="B82" s="133" t="s">
        <v>932</v>
      </c>
      <c r="C82" s="91" t="s">
        <v>1006</v>
      </c>
      <c r="D82" s="179" t="s">
        <v>937</v>
      </c>
      <c r="E82" s="180">
        <v>73.59</v>
      </c>
      <c r="F82" s="181">
        <f t="shared" si="4"/>
        <v>29.999999999999996</v>
      </c>
      <c r="G82" s="180">
        <v>2207.6999999999998</v>
      </c>
      <c r="H82" s="180"/>
      <c r="I82" s="180">
        <v>250</v>
      </c>
      <c r="J82" s="180">
        <v>1150</v>
      </c>
      <c r="K82" s="182">
        <f t="shared" si="3"/>
        <v>3607.7</v>
      </c>
      <c r="L82" s="183"/>
      <c r="M82" s="196"/>
    </row>
    <row r="83" spans="1:13" s="102" customFormat="1" ht="39.75" customHeight="1" x14ac:dyDescent="0.25">
      <c r="A83" s="132">
        <f t="shared" si="5"/>
        <v>73</v>
      </c>
      <c r="B83" s="133" t="s">
        <v>932</v>
      </c>
      <c r="C83" s="91" t="s">
        <v>1007</v>
      </c>
      <c r="D83" s="179" t="s">
        <v>937</v>
      </c>
      <c r="E83" s="180">
        <v>73.59</v>
      </c>
      <c r="F83" s="181">
        <f t="shared" si="4"/>
        <v>29.999999999999996</v>
      </c>
      <c r="G83" s="180">
        <v>2207.6999999999998</v>
      </c>
      <c r="H83" s="180"/>
      <c r="I83" s="180">
        <v>250</v>
      </c>
      <c r="J83" s="180">
        <v>1150</v>
      </c>
      <c r="K83" s="182">
        <f t="shared" si="3"/>
        <v>3607.7</v>
      </c>
      <c r="L83" s="183"/>
      <c r="M83" s="196"/>
    </row>
    <row r="84" spans="1:13" s="102" customFormat="1" ht="39.75" customHeight="1" x14ac:dyDescent="0.25">
      <c r="A84" s="132">
        <f t="shared" si="5"/>
        <v>74</v>
      </c>
      <c r="B84" s="133" t="s">
        <v>932</v>
      </c>
      <c r="C84" s="91" t="s">
        <v>1008</v>
      </c>
      <c r="D84" s="179" t="s">
        <v>937</v>
      </c>
      <c r="E84" s="180">
        <v>73.59</v>
      </c>
      <c r="F84" s="181">
        <f t="shared" si="4"/>
        <v>29.999999999999996</v>
      </c>
      <c r="G84" s="180">
        <v>2207.6999999999998</v>
      </c>
      <c r="H84" s="180"/>
      <c r="I84" s="180">
        <v>250</v>
      </c>
      <c r="J84" s="180">
        <v>1150</v>
      </c>
      <c r="K84" s="182">
        <f t="shared" si="3"/>
        <v>3607.7</v>
      </c>
      <c r="L84" s="183"/>
      <c r="M84" s="196"/>
    </row>
    <row r="85" spans="1:13" s="102" customFormat="1" ht="39.75" customHeight="1" x14ac:dyDescent="0.25">
      <c r="A85" s="132">
        <f t="shared" si="5"/>
        <v>75</v>
      </c>
      <c r="B85" s="133" t="s">
        <v>932</v>
      </c>
      <c r="C85" s="91" t="s">
        <v>1009</v>
      </c>
      <c r="D85" s="179" t="s">
        <v>937</v>
      </c>
      <c r="E85" s="180">
        <v>73.59</v>
      </c>
      <c r="F85" s="181">
        <f t="shared" si="4"/>
        <v>29.999999999999996</v>
      </c>
      <c r="G85" s="180">
        <v>2207.6999999999998</v>
      </c>
      <c r="H85" s="180"/>
      <c r="I85" s="180">
        <v>250</v>
      </c>
      <c r="J85" s="180">
        <v>1150</v>
      </c>
      <c r="K85" s="182">
        <f t="shared" si="3"/>
        <v>3607.7</v>
      </c>
      <c r="L85" s="183"/>
      <c r="M85" s="196"/>
    </row>
    <row r="86" spans="1:13" s="102" customFormat="1" ht="39.75" customHeight="1" x14ac:dyDescent="0.25">
      <c r="A86" s="132">
        <f t="shared" si="5"/>
        <v>76</v>
      </c>
      <c r="B86" s="133" t="s">
        <v>932</v>
      </c>
      <c r="C86" s="91" t="s">
        <v>1010</v>
      </c>
      <c r="D86" s="179" t="s">
        <v>937</v>
      </c>
      <c r="E86" s="180">
        <v>73.59</v>
      </c>
      <c r="F86" s="181">
        <f t="shared" si="4"/>
        <v>29.999999999999996</v>
      </c>
      <c r="G86" s="180">
        <v>2207.6999999999998</v>
      </c>
      <c r="H86" s="180"/>
      <c r="I86" s="180">
        <v>250</v>
      </c>
      <c r="J86" s="180">
        <v>1150</v>
      </c>
      <c r="K86" s="182">
        <f t="shared" si="3"/>
        <v>3607.7</v>
      </c>
      <c r="L86" s="183"/>
      <c r="M86" s="196"/>
    </row>
    <row r="87" spans="1:13" s="102" customFormat="1" ht="39.75" customHeight="1" x14ac:dyDescent="0.25">
      <c r="A87" s="132">
        <f t="shared" si="5"/>
        <v>77</v>
      </c>
      <c r="B87" s="133" t="s">
        <v>932</v>
      </c>
      <c r="C87" s="91" t="s">
        <v>1011</v>
      </c>
      <c r="D87" s="179" t="s">
        <v>937</v>
      </c>
      <c r="E87" s="180">
        <v>73.59</v>
      </c>
      <c r="F87" s="181">
        <f t="shared" si="4"/>
        <v>29.999999999999996</v>
      </c>
      <c r="G87" s="180">
        <v>2207.6999999999998</v>
      </c>
      <c r="H87" s="180"/>
      <c r="I87" s="180">
        <v>250</v>
      </c>
      <c r="J87" s="180">
        <v>1150</v>
      </c>
      <c r="K87" s="182">
        <f t="shared" si="3"/>
        <v>3607.7</v>
      </c>
      <c r="L87" s="183"/>
      <c r="M87" s="196"/>
    </row>
    <row r="88" spans="1:13" s="102" customFormat="1" ht="39.75" customHeight="1" x14ac:dyDescent="0.25">
      <c r="A88" s="132">
        <f t="shared" si="5"/>
        <v>78</v>
      </c>
      <c r="B88" s="133" t="s">
        <v>932</v>
      </c>
      <c r="C88" s="91" t="s">
        <v>1012</v>
      </c>
      <c r="D88" s="179" t="s">
        <v>937</v>
      </c>
      <c r="E88" s="180">
        <v>73.59</v>
      </c>
      <c r="F88" s="181">
        <f t="shared" si="4"/>
        <v>29.999999999999996</v>
      </c>
      <c r="G88" s="180">
        <v>2207.6999999999998</v>
      </c>
      <c r="H88" s="180"/>
      <c r="I88" s="180">
        <v>250</v>
      </c>
      <c r="J88" s="180">
        <v>1150</v>
      </c>
      <c r="K88" s="182">
        <f t="shared" si="3"/>
        <v>3607.7</v>
      </c>
      <c r="L88" s="183"/>
      <c r="M88" s="196"/>
    </row>
    <row r="89" spans="1:13" s="102" customFormat="1" ht="39.75" customHeight="1" x14ac:dyDescent="0.25">
      <c r="A89" s="132">
        <f t="shared" si="5"/>
        <v>79</v>
      </c>
      <c r="B89" s="133" t="s">
        <v>932</v>
      </c>
      <c r="C89" s="91" t="s">
        <v>1013</v>
      </c>
      <c r="D89" s="179" t="s">
        <v>937</v>
      </c>
      <c r="E89" s="180">
        <v>73.59</v>
      </c>
      <c r="F89" s="181">
        <f t="shared" si="4"/>
        <v>29.999999999999996</v>
      </c>
      <c r="G89" s="180">
        <v>2207.6999999999998</v>
      </c>
      <c r="H89" s="180"/>
      <c r="I89" s="180">
        <v>250</v>
      </c>
      <c r="J89" s="180">
        <v>1150</v>
      </c>
      <c r="K89" s="182">
        <f t="shared" si="3"/>
        <v>3607.7</v>
      </c>
      <c r="L89" s="183"/>
      <c r="M89" s="196"/>
    </row>
    <row r="90" spans="1:13" s="102" customFormat="1" ht="39.75" customHeight="1" x14ac:dyDescent="0.25">
      <c r="A90" s="132">
        <f t="shared" si="5"/>
        <v>80</v>
      </c>
      <c r="B90" s="133" t="s">
        <v>932</v>
      </c>
      <c r="C90" s="91" t="s">
        <v>1014</v>
      </c>
      <c r="D90" s="179" t="s">
        <v>937</v>
      </c>
      <c r="E90" s="180">
        <v>73.59</v>
      </c>
      <c r="F90" s="181">
        <f t="shared" si="4"/>
        <v>29.999999999999996</v>
      </c>
      <c r="G90" s="180">
        <v>2207.6999999999998</v>
      </c>
      <c r="H90" s="180"/>
      <c r="I90" s="180">
        <v>250</v>
      </c>
      <c r="J90" s="180">
        <v>1150</v>
      </c>
      <c r="K90" s="182">
        <f t="shared" si="3"/>
        <v>3607.7</v>
      </c>
      <c r="L90" s="183"/>
      <c r="M90" s="196"/>
    </row>
    <row r="91" spans="1:13" s="102" customFormat="1" ht="39.75" customHeight="1" x14ac:dyDescent="0.25">
      <c r="A91" s="132">
        <f t="shared" si="5"/>
        <v>81</v>
      </c>
      <c r="B91" s="133" t="s">
        <v>932</v>
      </c>
      <c r="C91" s="91" t="s">
        <v>1015</v>
      </c>
      <c r="D91" s="179" t="s">
        <v>937</v>
      </c>
      <c r="E91" s="180">
        <v>73.59</v>
      </c>
      <c r="F91" s="181">
        <f t="shared" si="4"/>
        <v>29.999999999999996</v>
      </c>
      <c r="G91" s="180">
        <v>2207.6999999999998</v>
      </c>
      <c r="H91" s="180"/>
      <c r="I91" s="180">
        <v>250</v>
      </c>
      <c r="J91" s="180">
        <v>1150</v>
      </c>
      <c r="K91" s="182">
        <f t="shared" si="3"/>
        <v>3607.7</v>
      </c>
      <c r="L91" s="183"/>
      <c r="M91" s="196"/>
    </row>
    <row r="92" spans="1:13" s="102" customFormat="1" ht="39.75" customHeight="1" x14ac:dyDescent="0.25">
      <c r="A92" s="132">
        <f t="shared" si="5"/>
        <v>82</v>
      </c>
      <c r="B92" s="133" t="s">
        <v>932</v>
      </c>
      <c r="C92" s="91" t="s">
        <v>1016</v>
      </c>
      <c r="D92" s="179" t="s">
        <v>937</v>
      </c>
      <c r="E92" s="180">
        <v>73.59</v>
      </c>
      <c r="F92" s="181">
        <f t="shared" si="4"/>
        <v>29.999999999999996</v>
      </c>
      <c r="G92" s="180">
        <v>2207.6999999999998</v>
      </c>
      <c r="H92" s="180"/>
      <c r="I92" s="180">
        <v>250</v>
      </c>
      <c r="J92" s="180">
        <v>1150</v>
      </c>
      <c r="K92" s="182">
        <f t="shared" si="3"/>
        <v>3607.7</v>
      </c>
      <c r="L92" s="183"/>
      <c r="M92" s="196"/>
    </row>
    <row r="93" spans="1:13" s="102" customFormat="1" ht="39.75" customHeight="1" x14ac:dyDescent="0.25">
      <c r="A93" s="132">
        <f t="shared" si="5"/>
        <v>83</v>
      </c>
      <c r="B93" s="133" t="s">
        <v>932</v>
      </c>
      <c r="C93" s="91" t="s">
        <v>1017</v>
      </c>
      <c r="D93" s="179" t="s">
        <v>937</v>
      </c>
      <c r="E93" s="180">
        <v>73.59</v>
      </c>
      <c r="F93" s="181">
        <f t="shared" si="4"/>
        <v>29.999999999999996</v>
      </c>
      <c r="G93" s="180">
        <v>2207.6999999999998</v>
      </c>
      <c r="H93" s="180"/>
      <c r="I93" s="180">
        <v>250</v>
      </c>
      <c r="J93" s="180">
        <v>1150</v>
      </c>
      <c r="K93" s="182">
        <f t="shared" si="3"/>
        <v>3607.7</v>
      </c>
      <c r="L93" s="183"/>
      <c r="M93" s="196"/>
    </row>
    <row r="94" spans="1:13" s="102" customFormat="1" ht="39.75" customHeight="1" x14ac:dyDescent="0.25">
      <c r="A94" s="132">
        <f t="shared" si="5"/>
        <v>84</v>
      </c>
      <c r="B94" s="133" t="s">
        <v>932</v>
      </c>
      <c r="C94" s="91" t="s">
        <v>1018</v>
      </c>
      <c r="D94" s="179" t="s">
        <v>937</v>
      </c>
      <c r="E94" s="180">
        <v>73.59</v>
      </c>
      <c r="F94" s="181">
        <f t="shared" si="4"/>
        <v>29.999999999999996</v>
      </c>
      <c r="G94" s="180">
        <v>2207.6999999999998</v>
      </c>
      <c r="H94" s="180"/>
      <c r="I94" s="180">
        <v>250</v>
      </c>
      <c r="J94" s="180">
        <v>1150</v>
      </c>
      <c r="K94" s="182">
        <f t="shared" si="3"/>
        <v>3607.7</v>
      </c>
      <c r="L94" s="183"/>
      <c r="M94" s="196"/>
    </row>
    <row r="95" spans="1:13" s="102" customFormat="1" ht="39.75" customHeight="1" x14ac:dyDescent="0.25">
      <c r="A95" s="132">
        <f t="shared" si="5"/>
        <v>85</v>
      </c>
      <c r="B95" s="133" t="s">
        <v>932</v>
      </c>
      <c r="C95" s="91" t="s">
        <v>1019</v>
      </c>
      <c r="D95" s="179" t="s">
        <v>937</v>
      </c>
      <c r="E95" s="180">
        <v>73.59</v>
      </c>
      <c r="F95" s="181">
        <f t="shared" si="4"/>
        <v>29.999999999999996</v>
      </c>
      <c r="G95" s="180">
        <v>2207.6999999999998</v>
      </c>
      <c r="H95" s="180"/>
      <c r="I95" s="180">
        <v>250</v>
      </c>
      <c r="J95" s="180">
        <v>1150</v>
      </c>
      <c r="K95" s="182">
        <f t="shared" si="3"/>
        <v>3607.7</v>
      </c>
      <c r="L95" s="183"/>
      <c r="M95" s="196"/>
    </row>
    <row r="96" spans="1:13" s="102" customFormat="1" ht="39.75" customHeight="1" x14ac:dyDescent="0.25">
      <c r="A96" s="132">
        <f t="shared" si="5"/>
        <v>86</v>
      </c>
      <c r="B96" s="133" t="s">
        <v>932</v>
      </c>
      <c r="C96" s="91" t="s">
        <v>1020</v>
      </c>
      <c r="D96" s="179" t="s">
        <v>937</v>
      </c>
      <c r="E96" s="180">
        <v>73.59</v>
      </c>
      <c r="F96" s="181">
        <f t="shared" si="4"/>
        <v>29.999999999999996</v>
      </c>
      <c r="G96" s="180">
        <v>2207.6999999999998</v>
      </c>
      <c r="H96" s="180"/>
      <c r="I96" s="180">
        <v>250</v>
      </c>
      <c r="J96" s="180">
        <v>1150</v>
      </c>
      <c r="K96" s="182">
        <f t="shared" si="3"/>
        <v>3607.7</v>
      </c>
      <c r="L96" s="183"/>
      <c r="M96" s="196"/>
    </row>
    <row r="97" spans="1:13" s="102" customFormat="1" ht="39.75" customHeight="1" x14ac:dyDescent="0.25">
      <c r="A97" s="132">
        <f t="shared" si="5"/>
        <v>87</v>
      </c>
      <c r="B97" s="133" t="s">
        <v>932</v>
      </c>
      <c r="C97" s="91" t="s">
        <v>1021</v>
      </c>
      <c r="D97" s="179" t="s">
        <v>937</v>
      </c>
      <c r="E97" s="180">
        <v>73.59</v>
      </c>
      <c r="F97" s="181">
        <f t="shared" si="4"/>
        <v>29.999999999999996</v>
      </c>
      <c r="G97" s="180">
        <v>2207.6999999999998</v>
      </c>
      <c r="H97" s="180"/>
      <c r="I97" s="180">
        <v>250</v>
      </c>
      <c r="J97" s="180">
        <v>1150</v>
      </c>
      <c r="K97" s="182">
        <f t="shared" si="3"/>
        <v>3607.7</v>
      </c>
      <c r="L97" s="183"/>
      <c r="M97" s="196"/>
    </row>
    <row r="98" spans="1:13" s="102" customFormat="1" ht="39.75" customHeight="1" x14ac:dyDescent="0.25">
      <c r="A98" s="132">
        <f t="shared" si="5"/>
        <v>88</v>
      </c>
      <c r="B98" s="133" t="s">
        <v>932</v>
      </c>
      <c r="C98" s="91" t="s">
        <v>1022</v>
      </c>
      <c r="D98" s="179" t="s">
        <v>937</v>
      </c>
      <c r="E98" s="180">
        <v>73.59</v>
      </c>
      <c r="F98" s="181">
        <f t="shared" si="4"/>
        <v>29.999999999999996</v>
      </c>
      <c r="G98" s="180">
        <v>2207.6999999999998</v>
      </c>
      <c r="H98" s="180"/>
      <c r="I98" s="180">
        <v>250</v>
      </c>
      <c r="J98" s="180">
        <v>1150</v>
      </c>
      <c r="K98" s="182">
        <f t="shared" si="3"/>
        <v>3607.7</v>
      </c>
      <c r="L98" s="183"/>
      <c r="M98" s="196"/>
    </row>
    <row r="99" spans="1:13" s="102" customFormat="1" ht="39.75" customHeight="1" x14ac:dyDescent="0.25">
      <c r="A99" s="132">
        <f t="shared" si="5"/>
        <v>89</v>
      </c>
      <c r="B99" s="133" t="s">
        <v>932</v>
      </c>
      <c r="C99" s="91" t="s">
        <v>1023</v>
      </c>
      <c r="D99" s="179" t="s">
        <v>937</v>
      </c>
      <c r="E99" s="180">
        <v>73.59</v>
      </c>
      <c r="F99" s="181">
        <f t="shared" si="4"/>
        <v>29.999999999999996</v>
      </c>
      <c r="G99" s="180">
        <v>2207.6999999999998</v>
      </c>
      <c r="H99" s="180"/>
      <c r="I99" s="180">
        <v>250</v>
      </c>
      <c r="J99" s="180">
        <v>1150</v>
      </c>
      <c r="K99" s="182">
        <f t="shared" si="3"/>
        <v>3607.7</v>
      </c>
      <c r="L99" s="183"/>
      <c r="M99" s="196"/>
    </row>
    <row r="100" spans="1:13" s="102" customFormat="1" ht="39.75" customHeight="1" x14ac:dyDescent="0.25">
      <c r="A100" s="132">
        <f t="shared" si="5"/>
        <v>90</v>
      </c>
      <c r="B100" s="133" t="s">
        <v>932</v>
      </c>
      <c r="C100" s="91" t="s">
        <v>1024</v>
      </c>
      <c r="D100" s="179" t="s">
        <v>937</v>
      </c>
      <c r="E100" s="180">
        <v>73.59</v>
      </c>
      <c r="F100" s="181">
        <f t="shared" si="4"/>
        <v>29.999999999999996</v>
      </c>
      <c r="G100" s="180">
        <v>2207.6999999999998</v>
      </c>
      <c r="H100" s="180"/>
      <c r="I100" s="180">
        <v>250</v>
      </c>
      <c r="J100" s="180">
        <v>1150</v>
      </c>
      <c r="K100" s="182">
        <f t="shared" si="3"/>
        <v>3607.7</v>
      </c>
      <c r="L100" s="183"/>
      <c r="M100" s="196"/>
    </row>
    <row r="101" spans="1:13" s="102" customFormat="1" ht="39.75" customHeight="1" x14ac:dyDescent="0.25">
      <c r="A101" s="132">
        <f t="shared" si="5"/>
        <v>91</v>
      </c>
      <c r="B101" s="133" t="s">
        <v>932</v>
      </c>
      <c r="C101" s="91" t="s">
        <v>1025</v>
      </c>
      <c r="D101" s="179" t="s">
        <v>937</v>
      </c>
      <c r="E101" s="180">
        <v>73.59</v>
      </c>
      <c r="F101" s="181">
        <f t="shared" si="4"/>
        <v>29.999999999999996</v>
      </c>
      <c r="G101" s="180">
        <v>2207.6999999999998</v>
      </c>
      <c r="H101" s="180"/>
      <c r="I101" s="180">
        <v>250</v>
      </c>
      <c r="J101" s="180">
        <v>1150</v>
      </c>
      <c r="K101" s="182">
        <f t="shared" si="3"/>
        <v>3607.7</v>
      </c>
      <c r="L101" s="183"/>
      <c r="M101" s="196"/>
    </row>
    <row r="102" spans="1:13" s="102" customFormat="1" ht="39.75" customHeight="1" x14ac:dyDescent="0.25">
      <c r="A102" s="132">
        <f t="shared" si="5"/>
        <v>92</v>
      </c>
      <c r="B102" s="133" t="s">
        <v>932</v>
      </c>
      <c r="C102" s="91" t="s">
        <v>1026</v>
      </c>
      <c r="D102" s="179" t="s">
        <v>937</v>
      </c>
      <c r="E102" s="180">
        <v>73.59</v>
      </c>
      <c r="F102" s="181">
        <f t="shared" si="4"/>
        <v>29.999999999999996</v>
      </c>
      <c r="G102" s="180">
        <v>2207.6999999999998</v>
      </c>
      <c r="H102" s="180"/>
      <c r="I102" s="180">
        <v>250</v>
      </c>
      <c r="J102" s="180">
        <v>1150</v>
      </c>
      <c r="K102" s="182">
        <f t="shared" si="3"/>
        <v>3607.7</v>
      </c>
      <c r="L102" s="183"/>
      <c r="M102" s="196"/>
    </row>
    <row r="103" spans="1:13" s="102" customFormat="1" ht="39.75" customHeight="1" x14ac:dyDescent="0.25">
      <c r="A103" s="132">
        <f t="shared" si="5"/>
        <v>93</v>
      </c>
      <c r="B103" s="133" t="s">
        <v>932</v>
      </c>
      <c r="C103" s="91" t="s">
        <v>1027</v>
      </c>
      <c r="D103" s="179" t="s">
        <v>937</v>
      </c>
      <c r="E103" s="180">
        <v>73.59</v>
      </c>
      <c r="F103" s="181">
        <f t="shared" si="4"/>
        <v>29.999999999999996</v>
      </c>
      <c r="G103" s="180">
        <v>2207.6999999999998</v>
      </c>
      <c r="H103" s="180"/>
      <c r="I103" s="180">
        <v>250</v>
      </c>
      <c r="J103" s="180">
        <v>1150</v>
      </c>
      <c r="K103" s="182">
        <f t="shared" si="3"/>
        <v>3607.7</v>
      </c>
      <c r="L103" s="183"/>
      <c r="M103" s="196"/>
    </row>
    <row r="104" spans="1:13" s="102" customFormat="1" ht="39.75" customHeight="1" x14ac:dyDescent="0.25">
      <c r="A104" s="132">
        <f t="shared" si="5"/>
        <v>94</v>
      </c>
      <c r="B104" s="133" t="s">
        <v>932</v>
      </c>
      <c r="C104" s="91" t="s">
        <v>1028</v>
      </c>
      <c r="D104" s="179" t="s">
        <v>937</v>
      </c>
      <c r="E104" s="180">
        <v>73.59</v>
      </c>
      <c r="F104" s="181">
        <f t="shared" si="4"/>
        <v>29.999999999999996</v>
      </c>
      <c r="G104" s="180">
        <v>2207.6999999999998</v>
      </c>
      <c r="H104" s="180"/>
      <c r="I104" s="180">
        <v>250</v>
      </c>
      <c r="J104" s="180">
        <v>1150</v>
      </c>
      <c r="K104" s="182">
        <f t="shared" si="3"/>
        <v>3607.7</v>
      </c>
      <c r="L104" s="183"/>
      <c r="M104" s="196"/>
    </row>
    <row r="105" spans="1:13" s="102" customFormat="1" ht="39.75" customHeight="1" x14ac:dyDescent="0.25">
      <c r="A105" s="132">
        <f t="shared" si="5"/>
        <v>95</v>
      </c>
      <c r="B105" s="133" t="s">
        <v>932</v>
      </c>
      <c r="C105" s="91" t="s">
        <v>1029</v>
      </c>
      <c r="D105" s="179" t="s">
        <v>937</v>
      </c>
      <c r="E105" s="180">
        <v>73.59</v>
      </c>
      <c r="F105" s="181">
        <f t="shared" si="4"/>
        <v>29.999999999999996</v>
      </c>
      <c r="G105" s="180">
        <v>2207.6999999999998</v>
      </c>
      <c r="H105" s="180"/>
      <c r="I105" s="180">
        <v>250</v>
      </c>
      <c r="J105" s="180">
        <v>1150</v>
      </c>
      <c r="K105" s="182">
        <f t="shared" si="3"/>
        <v>3607.7</v>
      </c>
      <c r="L105" s="183"/>
      <c r="M105" s="196"/>
    </row>
    <row r="106" spans="1:13" s="102" customFormat="1" ht="39.75" customHeight="1" x14ac:dyDescent="0.25">
      <c r="A106" s="132">
        <f t="shared" si="5"/>
        <v>96</v>
      </c>
      <c r="B106" s="133" t="s">
        <v>932</v>
      </c>
      <c r="C106" s="91" t="s">
        <v>1030</v>
      </c>
      <c r="D106" s="179" t="s">
        <v>937</v>
      </c>
      <c r="E106" s="180">
        <v>73.59</v>
      </c>
      <c r="F106" s="181">
        <f t="shared" si="4"/>
        <v>90.999999999999986</v>
      </c>
      <c r="G106" s="180">
        <v>6696.69</v>
      </c>
      <c r="H106" s="180"/>
      <c r="I106" s="180">
        <v>750</v>
      </c>
      <c r="J106" s="180">
        <v>3450</v>
      </c>
      <c r="K106" s="182">
        <f t="shared" si="3"/>
        <v>10896.689999999999</v>
      </c>
      <c r="L106" s="183" t="s">
        <v>1031</v>
      </c>
      <c r="M106" s="196"/>
    </row>
    <row r="107" spans="1:13" s="102" customFormat="1" ht="39.75" customHeight="1" x14ac:dyDescent="0.25">
      <c r="A107" s="132">
        <f t="shared" si="5"/>
        <v>97</v>
      </c>
      <c r="B107" s="133" t="s">
        <v>932</v>
      </c>
      <c r="C107" s="91" t="s">
        <v>1032</v>
      </c>
      <c r="D107" s="179" t="s">
        <v>937</v>
      </c>
      <c r="E107" s="180">
        <v>73.59</v>
      </c>
      <c r="F107" s="181">
        <f t="shared" si="4"/>
        <v>29.999999999999996</v>
      </c>
      <c r="G107" s="180">
        <v>2207.6999999999998</v>
      </c>
      <c r="H107" s="180"/>
      <c r="I107" s="180">
        <v>250</v>
      </c>
      <c r="J107" s="180">
        <v>1150</v>
      </c>
      <c r="K107" s="182">
        <f t="shared" ref="K107:K115" si="6">SUM(G107:J107)</f>
        <v>3607.7</v>
      </c>
      <c r="L107" s="183"/>
      <c r="M107" s="196"/>
    </row>
    <row r="108" spans="1:13" s="102" customFormat="1" ht="39.75" customHeight="1" x14ac:dyDescent="0.25">
      <c r="A108" s="132">
        <f t="shared" si="5"/>
        <v>98</v>
      </c>
      <c r="B108" s="133" t="s">
        <v>932</v>
      </c>
      <c r="C108" s="91" t="s">
        <v>1033</v>
      </c>
      <c r="D108" s="179" t="s">
        <v>937</v>
      </c>
      <c r="E108" s="180">
        <v>73.59</v>
      </c>
      <c r="F108" s="181">
        <f t="shared" si="4"/>
        <v>29.999999999999996</v>
      </c>
      <c r="G108" s="180">
        <v>2207.6999999999998</v>
      </c>
      <c r="H108" s="180"/>
      <c r="I108" s="180">
        <v>250</v>
      </c>
      <c r="J108" s="180">
        <v>1150</v>
      </c>
      <c r="K108" s="182">
        <f t="shared" si="6"/>
        <v>3607.7</v>
      </c>
      <c r="L108" s="183"/>
      <c r="M108" s="196"/>
    </row>
    <row r="109" spans="1:13" s="102" customFormat="1" ht="39.75" customHeight="1" x14ac:dyDescent="0.25">
      <c r="A109" s="132">
        <f t="shared" si="5"/>
        <v>99</v>
      </c>
      <c r="B109" s="133" t="s">
        <v>932</v>
      </c>
      <c r="C109" s="91" t="s">
        <v>1034</v>
      </c>
      <c r="D109" s="179" t="s">
        <v>937</v>
      </c>
      <c r="E109" s="180">
        <v>73.59</v>
      </c>
      <c r="F109" s="181">
        <f t="shared" si="4"/>
        <v>29.999999999999996</v>
      </c>
      <c r="G109" s="180">
        <v>2207.6999999999998</v>
      </c>
      <c r="H109" s="180"/>
      <c r="I109" s="180">
        <v>250</v>
      </c>
      <c r="J109" s="180">
        <v>1150</v>
      </c>
      <c r="K109" s="182">
        <f t="shared" si="6"/>
        <v>3607.7</v>
      </c>
      <c r="L109" s="183"/>
      <c r="M109" s="196"/>
    </row>
    <row r="110" spans="1:13" s="102" customFormat="1" ht="39.75" customHeight="1" x14ac:dyDescent="0.25">
      <c r="A110" s="132">
        <f t="shared" si="5"/>
        <v>100</v>
      </c>
      <c r="B110" s="133" t="s">
        <v>932</v>
      </c>
      <c r="C110" s="91" t="s">
        <v>1035</v>
      </c>
      <c r="D110" s="179" t="s">
        <v>937</v>
      </c>
      <c r="E110" s="180">
        <v>73.59</v>
      </c>
      <c r="F110" s="181">
        <f t="shared" si="4"/>
        <v>29.999999999999996</v>
      </c>
      <c r="G110" s="180">
        <v>2207.6999999999998</v>
      </c>
      <c r="H110" s="180"/>
      <c r="I110" s="180">
        <v>250</v>
      </c>
      <c r="J110" s="180">
        <v>1150</v>
      </c>
      <c r="K110" s="182">
        <f t="shared" si="6"/>
        <v>3607.7</v>
      </c>
      <c r="L110" s="183"/>
      <c r="M110" s="196"/>
    </row>
    <row r="111" spans="1:13" s="102" customFormat="1" ht="39.75" customHeight="1" x14ac:dyDescent="0.25">
      <c r="A111" s="132">
        <f t="shared" si="5"/>
        <v>101</v>
      </c>
      <c r="B111" s="133" t="s">
        <v>932</v>
      </c>
      <c r="C111" s="91" t="s">
        <v>1036</v>
      </c>
      <c r="D111" s="179" t="s">
        <v>937</v>
      </c>
      <c r="E111" s="180">
        <v>73.59</v>
      </c>
      <c r="F111" s="181">
        <f t="shared" si="4"/>
        <v>29.999999999999996</v>
      </c>
      <c r="G111" s="180">
        <v>2207.6999999999998</v>
      </c>
      <c r="H111" s="180"/>
      <c r="I111" s="180">
        <v>250</v>
      </c>
      <c r="J111" s="180">
        <v>1150</v>
      </c>
      <c r="K111" s="182">
        <f t="shared" si="6"/>
        <v>3607.7</v>
      </c>
      <c r="L111" s="183"/>
      <c r="M111" s="196"/>
    </row>
    <row r="112" spans="1:13" s="102" customFormat="1" ht="39.75" customHeight="1" x14ac:dyDescent="0.25">
      <c r="A112" s="132">
        <f t="shared" si="5"/>
        <v>102</v>
      </c>
      <c r="B112" s="133" t="s">
        <v>932</v>
      </c>
      <c r="C112" s="91" t="s">
        <v>1037</v>
      </c>
      <c r="D112" s="179" t="s">
        <v>937</v>
      </c>
      <c r="E112" s="180">
        <v>73.59</v>
      </c>
      <c r="F112" s="181">
        <f t="shared" si="4"/>
        <v>29.999999999999996</v>
      </c>
      <c r="G112" s="180">
        <v>2207.6999999999998</v>
      </c>
      <c r="H112" s="180"/>
      <c r="I112" s="180">
        <v>250</v>
      </c>
      <c r="J112" s="180">
        <v>1150</v>
      </c>
      <c r="K112" s="182">
        <f t="shared" si="6"/>
        <v>3607.7</v>
      </c>
      <c r="L112" s="183"/>
      <c r="M112" s="196"/>
    </row>
    <row r="113" spans="1:13" s="102" customFormat="1" ht="39.75" customHeight="1" x14ac:dyDescent="0.25">
      <c r="A113" s="132">
        <f t="shared" si="5"/>
        <v>103</v>
      </c>
      <c r="B113" s="133" t="s">
        <v>932</v>
      </c>
      <c r="C113" s="91" t="s">
        <v>1038</v>
      </c>
      <c r="D113" s="179" t="s">
        <v>937</v>
      </c>
      <c r="E113" s="180">
        <v>73.59</v>
      </c>
      <c r="F113" s="181">
        <f t="shared" si="4"/>
        <v>29.999999999999996</v>
      </c>
      <c r="G113" s="180">
        <v>2207.6999999999998</v>
      </c>
      <c r="H113" s="180"/>
      <c r="I113" s="180">
        <v>250</v>
      </c>
      <c r="J113" s="180">
        <v>1150</v>
      </c>
      <c r="K113" s="182">
        <f t="shared" si="6"/>
        <v>3607.7</v>
      </c>
      <c r="L113" s="183"/>
      <c r="M113" s="196"/>
    </row>
    <row r="114" spans="1:13" s="102" customFormat="1" ht="39.75" customHeight="1" x14ac:dyDescent="0.25">
      <c r="A114" s="132">
        <f t="shared" si="5"/>
        <v>104</v>
      </c>
      <c r="B114" s="133" t="s">
        <v>932</v>
      </c>
      <c r="C114" s="91" t="s">
        <v>1039</v>
      </c>
      <c r="D114" s="179" t="s">
        <v>937</v>
      </c>
      <c r="E114" s="180">
        <v>73.59</v>
      </c>
      <c r="F114" s="181">
        <f t="shared" si="4"/>
        <v>29.999999999999996</v>
      </c>
      <c r="G114" s="180">
        <v>2207.6999999999998</v>
      </c>
      <c r="H114" s="180"/>
      <c r="I114" s="180">
        <v>250</v>
      </c>
      <c r="J114" s="180">
        <v>1150</v>
      </c>
      <c r="K114" s="182">
        <f t="shared" si="6"/>
        <v>3607.7</v>
      </c>
      <c r="L114" s="183"/>
      <c r="M114" s="196"/>
    </row>
    <row r="115" spans="1:13" s="102" customFormat="1" ht="39.75" customHeight="1" x14ac:dyDescent="0.25">
      <c r="A115" s="132">
        <f t="shared" si="5"/>
        <v>105</v>
      </c>
      <c r="B115" s="133" t="s">
        <v>932</v>
      </c>
      <c r="C115" s="91" t="s">
        <v>1040</v>
      </c>
      <c r="D115" s="179" t="s">
        <v>937</v>
      </c>
      <c r="E115" s="180">
        <v>73.59</v>
      </c>
      <c r="F115" s="181">
        <f t="shared" si="4"/>
        <v>29.999999999999996</v>
      </c>
      <c r="G115" s="180">
        <v>2207.6999999999998</v>
      </c>
      <c r="H115" s="180"/>
      <c r="I115" s="180">
        <v>250</v>
      </c>
      <c r="J115" s="180">
        <v>1150</v>
      </c>
      <c r="K115" s="182">
        <f t="shared" si="6"/>
        <v>3607.7</v>
      </c>
      <c r="L115" s="183"/>
      <c r="M115" s="196"/>
    </row>
    <row r="116" spans="1:13" s="102" customFormat="1" ht="39.75" customHeight="1" x14ac:dyDescent="0.25">
      <c r="A116" s="132">
        <f t="shared" si="5"/>
        <v>106</v>
      </c>
      <c r="B116" s="133" t="s">
        <v>932</v>
      </c>
      <c r="C116" s="91" t="s">
        <v>1041</v>
      </c>
      <c r="D116" s="179" t="s">
        <v>934</v>
      </c>
      <c r="E116" s="180">
        <v>71.400000000000006</v>
      </c>
      <c r="F116" s="181">
        <f>G116/E116</f>
        <v>29.999999999999996</v>
      </c>
      <c r="G116" s="180">
        <v>2142</v>
      </c>
      <c r="H116" s="180"/>
      <c r="I116" s="180">
        <v>250</v>
      </c>
      <c r="J116" s="180">
        <v>1380</v>
      </c>
      <c r="K116" s="182">
        <f>SUM(G116:J116)</f>
        <v>3772</v>
      </c>
      <c r="L116" s="183"/>
      <c r="M116" s="207">
        <v>1050</v>
      </c>
    </row>
    <row r="117" spans="1:13" s="102" customFormat="1" ht="39.75" customHeight="1" x14ac:dyDescent="0.25">
      <c r="A117" s="132">
        <f t="shared" si="5"/>
        <v>107</v>
      </c>
      <c r="B117" s="133" t="s">
        <v>932</v>
      </c>
      <c r="C117" s="91" t="s">
        <v>1042</v>
      </c>
      <c r="D117" s="179" t="s">
        <v>934</v>
      </c>
      <c r="E117" s="180">
        <v>71.400000000000006</v>
      </c>
      <c r="F117" s="181">
        <f t="shared" ref="F117:F170" si="7">G117/E117</f>
        <v>29.999999999999996</v>
      </c>
      <c r="G117" s="180">
        <v>2142</v>
      </c>
      <c r="H117" s="180"/>
      <c r="I117" s="180">
        <v>250</v>
      </c>
      <c r="J117" s="180">
        <v>1380</v>
      </c>
      <c r="K117" s="182">
        <f t="shared" ref="K117:K170" si="8">SUM(G117:J117)</f>
        <v>3772</v>
      </c>
      <c r="L117" s="183"/>
      <c r="M117" s="196"/>
    </row>
    <row r="118" spans="1:13" s="102" customFormat="1" ht="39.75" customHeight="1" x14ac:dyDescent="0.25">
      <c r="A118" s="132">
        <f t="shared" si="5"/>
        <v>108</v>
      </c>
      <c r="B118" s="133" t="s">
        <v>932</v>
      </c>
      <c r="C118" s="91" t="s">
        <v>1043</v>
      </c>
      <c r="D118" s="179" t="s">
        <v>934</v>
      </c>
      <c r="E118" s="180">
        <v>71.400000000000006</v>
      </c>
      <c r="F118" s="181">
        <f t="shared" si="7"/>
        <v>29.999999999999996</v>
      </c>
      <c r="G118" s="180">
        <v>2142</v>
      </c>
      <c r="H118" s="180"/>
      <c r="I118" s="180">
        <v>250</v>
      </c>
      <c r="J118" s="180">
        <v>1380</v>
      </c>
      <c r="K118" s="182">
        <f t="shared" si="8"/>
        <v>3772</v>
      </c>
      <c r="L118" s="183"/>
      <c r="M118" s="196"/>
    </row>
    <row r="119" spans="1:13" s="102" customFormat="1" ht="39.75" customHeight="1" x14ac:dyDescent="0.25">
      <c r="A119" s="132">
        <f t="shared" si="5"/>
        <v>109</v>
      </c>
      <c r="B119" s="133" t="s">
        <v>932</v>
      </c>
      <c r="C119" s="91" t="s">
        <v>1044</v>
      </c>
      <c r="D119" s="179" t="s">
        <v>934</v>
      </c>
      <c r="E119" s="180">
        <v>71.400000000000006</v>
      </c>
      <c r="F119" s="181">
        <f t="shared" si="7"/>
        <v>29.999999999999996</v>
      </c>
      <c r="G119" s="180">
        <v>2142</v>
      </c>
      <c r="H119" s="180"/>
      <c r="I119" s="180">
        <v>250</v>
      </c>
      <c r="J119" s="180">
        <v>1380</v>
      </c>
      <c r="K119" s="182">
        <f t="shared" si="8"/>
        <v>3772</v>
      </c>
      <c r="L119" s="183"/>
      <c r="M119" s="196"/>
    </row>
    <row r="120" spans="1:13" s="102" customFormat="1" ht="39.75" customHeight="1" x14ac:dyDescent="0.25">
      <c r="A120" s="132">
        <f t="shared" si="5"/>
        <v>110</v>
      </c>
      <c r="B120" s="133" t="s">
        <v>932</v>
      </c>
      <c r="C120" s="91" t="s">
        <v>1045</v>
      </c>
      <c r="D120" s="179" t="s">
        <v>934</v>
      </c>
      <c r="E120" s="180">
        <v>71.400000000000006</v>
      </c>
      <c r="F120" s="181">
        <f t="shared" si="7"/>
        <v>29.999999999999996</v>
      </c>
      <c r="G120" s="180">
        <v>2142</v>
      </c>
      <c r="H120" s="180"/>
      <c r="I120" s="180">
        <v>250</v>
      </c>
      <c r="J120" s="180">
        <v>1380</v>
      </c>
      <c r="K120" s="182">
        <f t="shared" si="8"/>
        <v>3772</v>
      </c>
      <c r="L120" s="183"/>
      <c r="M120" s="196"/>
    </row>
    <row r="121" spans="1:13" s="102" customFormat="1" ht="39.75" customHeight="1" x14ac:dyDescent="0.25">
      <c r="A121" s="132">
        <f t="shared" si="5"/>
        <v>111</v>
      </c>
      <c r="B121" s="133" t="s">
        <v>932</v>
      </c>
      <c r="C121" s="91" t="s">
        <v>1046</v>
      </c>
      <c r="D121" s="179" t="s">
        <v>934</v>
      </c>
      <c r="E121" s="180">
        <v>71.400000000000006</v>
      </c>
      <c r="F121" s="181">
        <f t="shared" si="7"/>
        <v>29.999999999999996</v>
      </c>
      <c r="G121" s="180">
        <v>2142</v>
      </c>
      <c r="H121" s="180"/>
      <c r="I121" s="180">
        <v>250</v>
      </c>
      <c r="J121" s="180">
        <v>1380</v>
      </c>
      <c r="K121" s="182">
        <f t="shared" si="8"/>
        <v>3772</v>
      </c>
      <c r="L121" s="183"/>
      <c r="M121" s="196"/>
    </row>
    <row r="122" spans="1:13" s="102" customFormat="1" ht="39.75" customHeight="1" x14ac:dyDescent="0.25">
      <c r="A122" s="132">
        <f t="shared" si="5"/>
        <v>112</v>
      </c>
      <c r="B122" s="133" t="s">
        <v>932</v>
      </c>
      <c r="C122" s="91" t="s">
        <v>1047</v>
      </c>
      <c r="D122" s="179" t="s">
        <v>934</v>
      </c>
      <c r="E122" s="180">
        <v>71.400000000000006</v>
      </c>
      <c r="F122" s="181">
        <f t="shared" si="7"/>
        <v>29.999999999999996</v>
      </c>
      <c r="G122" s="180">
        <v>2142</v>
      </c>
      <c r="H122" s="180"/>
      <c r="I122" s="180">
        <v>250</v>
      </c>
      <c r="J122" s="180">
        <v>1380</v>
      </c>
      <c r="K122" s="182">
        <f t="shared" si="8"/>
        <v>3772</v>
      </c>
      <c r="L122" s="183"/>
      <c r="M122" s="196"/>
    </row>
    <row r="123" spans="1:13" s="102" customFormat="1" ht="39.75" customHeight="1" x14ac:dyDescent="0.25">
      <c r="A123" s="132">
        <f t="shared" si="5"/>
        <v>113</v>
      </c>
      <c r="B123" s="133" t="s">
        <v>932</v>
      </c>
      <c r="C123" s="91" t="s">
        <v>1048</v>
      </c>
      <c r="D123" s="179" t="s">
        <v>934</v>
      </c>
      <c r="E123" s="180">
        <v>71.400000000000006</v>
      </c>
      <c r="F123" s="181">
        <f t="shared" si="7"/>
        <v>29.999999999999996</v>
      </c>
      <c r="G123" s="180">
        <v>2142</v>
      </c>
      <c r="H123" s="180"/>
      <c r="I123" s="180">
        <v>250</v>
      </c>
      <c r="J123" s="180">
        <v>1380</v>
      </c>
      <c r="K123" s="182">
        <f t="shared" si="8"/>
        <v>3772</v>
      </c>
      <c r="L123" s="183"/>
      <c r="M123" s="196"/>
    </row>
    <row r="124" spans="1:13" s="102" customFormat="1" ht="39.75" customHeight="1" x14ac:dyDescent="0.25">
      <c r="A124" s="132">
        <f t="shared" si="5"/>
        <v>114</v>
      </c>
      <c r="B124" s="133" t="s">
        <v>932</v>
      </c>
      <c r="C124" s="91" t="s">
        <v>1049</v>
      </c>
      <c r="D124" s="179" t="s">
        <v>934</v>
      </c>
      <c r="E124" s="180">
        <v>71.400000000000006</v>
      </c>
      <c r="F124" s="181">
        <f t="shared" si="7"/>
        <v>29.999999999999996</v>
      </c>
      <c r="G124" s="180">
        <v>2142</v>
      </c>
      <c r="H124" s="180"/>
      <c r="I124" s="180">
        <v>250</v>
      </c>
      <c r="J124" s="180">
        <v>1380</v>
      </c>
      <c r="K124" s="182">
        <f t="shared" si="8"/>
        <v>3772</v>
      </c>
      <c r="L124" s="183"/>
      <c r="M124" s="196"/>
    </row>
    <row r="125" spans="1:13" s="102" customFormat="1" ht="39.75" customHeight="1" x14ac:dyDescent="0.25">
      <c r="A125" s="132">
        <f t="shared" si="5"/>
        <v>115</v>
      </c>
      <c r="B125" s="133" t="s">
        <v>932</v>
      </c>
      <c r="C125" s="91" t="s">
        <v>1050</v>
      </c>
      <c r="D125" s="179" t="s">
        <v>934</v>
      </c>
      <c r="E125" s="180">
        <v>71.400000000000006</v>
      </c>
      <c r="F125" s="181">
        <f t="shared" si="7"/>
        <v>29.999999999999996</v>
      </c>
      <c r="G125" s="180">
        <v>2142</v>
      </c>
      <c r="H125" s="180"/>
      <c r="I125" s="180">
        <v>250</v>
      </c>
      <c r="J125" s="180">
        <v>1380</v>
      </c>
      <c r="K125" s="182">
        <f t="shared" si="8"/>
        <v>3772</v>
      </c>
      <c r="L125" s="183"/>
      <c r="M125" s="196"/>
    </row>
    <row r="126" spans="1:13" s="102" customFormat="1" ht="39.75" customHeight="1" x14ac:dyDescent="0.25">
      <c r="A126" s="132">
        <f t="shared" si="5"/>
        <v>116</v>
      </c>
      <c r="B126" s="133" t="s">
        <v>932</v>
      </c>
      <c r="C126" s="91" t="s">
        <v>1051</v>
      </c>
      <c r="D126" s="179" t="s">
        <v>934</v>
      </c>
      <c r="E126" s="180">
        <v>71.400000000000006</v>
      </c>
      <c r="F126" s="181">
        <f t="shared" si="7"/>
        <v>29.999999999999996</v>
      </c>
      <c r="G126" s="180">
        <v>2142</v>
      </c>
      <c r="H126" s="180">
        <v>35</v>
      </c>
      <c r="I126" s="180">
        <v>250</v>
      </c>
      <c r="J126" s="180">
        <v>1380</v>
      </c>
      <c r="K126" s="182">
        <f t="shared" si="8"/>
        <v>3807</v>
      </c>
      <c r="L126" s="183"/>
      <c r="M126" s="196"/>
    </row>
    <row r="127" spans="1:13" s="102" customFormat="1" ht="39.75" customHeight="1" x14ac:dyDescent="0.25">
      <c r="A127" s="132">
        <f t="shared" si="5"/>
        <v>117</v>
      </c>
      <c r="B127" s="133" t="s">
        <v>932</v>
      </c>
      <c r="C127" s="91" t="s">
        <v>1052</v>
      </c>
      <c r="D127" s="179" t="s">
        <v>934</v>
      </c>
      <c r="E127" s="180">
        <v>71.400000000000006</v>
      </c>
      <c r="F127" s="181">
        <f t="shared" si="7"/>
        <v>29.999999999999996</v>
      </c>
      <c r="G127" s="180">
        <v>2142</v>
      </c>
      <c r="H127" s="180"/>
      <c r="I127" s="180">
        <v>250</v>
      </c>
      <c r="J127" s="180">
        <v>1380</v>
      </c>
      <c r="K127" s="182">
        <f t="shared" si="8"/>
        <v>3772</v>
      </c>
      <c r="L127" s="183"/>
      <c r="M127" s="196"/>
    </row>
    <row r="128" spans="1:13" s="102" customFormat="1" ht="39.75" customHeight="1" x14ac:dyDescent="0.25">
      <c r="A128" s="132">
        <f t="shared" si="5"/>
        <v>118</v>
      </c>
      <c r="B128" s="133" t="s">
        <v>932</v>
      </c>
      <c r="C128" s="91" t="s">
        <v>1053</v>
      </c>
      <c r="D128" s="179" t="s">
        <v>934</v>
      </c>
      <c r="E128" s="180">
        <v>71.400000000000006</v>
      </c>
      <c r="F128" s="181">
        <f t="shared" si="7"/>
        <v>29.999999999999996</v>
      </c>
      <c r="G128" s="180">
        <v>2142</v>
      </c>
      <c r="H128" s="180"/>
      <c r="I128" s="180">
        <v>250</v>
      </c>
      <c r="J128" s="180">
        <v>1380</v>
      </c>
      <c r="K128" s="182">
        <f t="shared" si="8"/>
        <v>3772</v>
      </c>
      <c r="L128" s="183"/>
      <c r="M128" s="196"/>
    </row>
    <row r="129" spans="1:13" s="102" customFormat="1" ht="39.75" customHeight="1" x14ac:dyDescent="0.25">
      <c r="A129" s="132">
        <f t="shared" si="5"/>
        <v>119</v>
      </c>
      <c r="B129" s="133" t="s">
        <v>932</v>
      </c>
      <c r="C129" s="91" t="s">
        <v>1054</v>
      </c>
      <c r="D129" s="179" t="s">
        <v>934</v>
      </c>
      <c r="E129" s="180">
        <v>71.400000000000006</v>
      </c>
      <c r="F129" s="181">
        <f t="shared" si="7"/>
        <v>29.999999999999996</v>
      </c>
      <c r="G129" s="180">
        <v>2142</v>
      </c>
      <c r="H129" s="180">
        <v>35</v>
      </c>
      <c r="I129" s="180">
        <v>250</v>
      </c>
      <c r="J129" s="180">
        <v>1380</v>
      </c>
      <c r="K129" s="182">
        <f t="shared" si="8"/>
        <v>3807</v>
      </c>
      <c r="L129" s="183"/>
      <c r="M129" s="196"/>
    </row>
    <row r="130" spans="1:13" s="102" customFormat="1" ht="39.75" customHeight="1" x14ac:dyDescent="0.25">
      <c r="A130" s="132">
        <f t="shared" si="5"/>
        <v>120</v>
      </c>
      <c r="B130" s="133" t="s">
        <v>932</v>
      </c>
      <c r="C130" s="91" t="s">
        <v>1055</v>
      </c>
      <c r="D130" s="179" t="s">
        <v>934</v>
      </c>
      <c r="E130" s="180">
        <v>71.400000000000006</v>
      </c>
      <c r="F130" s="181">
        <f t="shared" si="7"/>
        <v>29.999999999999996</v>
      </c>
      <c r="G130" s="180">
        <v>2142</v>
      </c>
      <c r="H130" s="180"/>
      <c r="I130" s="180">
        <v>250</v>
      </c>
      <c r="J130" s="180">
        <v>1380</v>
      </c>
      <c r="K130" s="182">
        <f t="shared" si="8"/>
        <v>3772</v>
      </c>
      <c r="L130" s="183"/>
      <c r="M130" s="196"/>
    </row>
    <row r="131" spans="1:13" s="102" customFormat="1" ht="39.75" customHeight="1" x14ac:dyDescent="0.25">
      <c r="A131" s="132">
        <f t="shared" si="5"/>
        <v>121</v>
      </c>
      <c r="B131" s="133" t="s">
        <v>932</v>
      </c>
      <c r="C131" s="91" t="s">
        <v>1056</v>
      </c>
      <c r="D131" s="179" t="s">
        <v>934</v>
      </c>
      <c r="E131" s="180">
        <v>71.400000000000006</v>
      </c>
      <c r="F131" s="181">
        <f t="shared" si="7"/>
        <v>29.999999999999996</v>
      </c>
      <c r="G131" s="180">
        <v>2142</v>
      </c>
      <c r="H131" s="180">
        <v>35</v>
      </c>
      <c r="I131" s="180">
        <v>250</v>
      </c>
      <c r="J131" s="180">
        <v>1380</v>
      </c>
      <c r="K131" s="182">
        <f t="shared" si="8"/>
        <v>3807</v>
      </c>
      <c r="L131" s="183"/>
      <c r="M131" s="207">
        <v>1470</v>
      </c>
    </row>
    <row r="132" spans="1:13" s="102" customFormat="1" ht="39.75" customHeight="1" x14ac:dyDescent="0.25">
      <c r="A132" s="132">
        <f t="shared" si="5"/>
        <v>122</v>
      </c>
      <c r="B132" s="133" t="s">
        <v>932</v>
      </c>
      <c r="C132" s="91" t="s">
        <v>1057</v>
      </c>
      <c r="D132" s="179" t="s">
        <v>934</v>
      </c>
      <c r="E132" s="180">
        <v>71.400000000000006</v>
      </c>
      <c r="F132" s="181">
        <f t="shared" si="7"/>
        <v>29.999999999999996</v>
      </c>
      <c r="G132" s="180">
        <v>2142</v>
      </c>
      <c r="H132" s="180"/>
      <c r="I132" s="180">
        <v>250</v>
      </c>
      <c r="J132" s="180">
        <v>1380</v>
      </c>
      <c r="K132" s="182">
        <f t="shared" si="8"/>
        <v>3772</v>
      </c>
      <c r="L132" s="183"/>
      <c r="M132" s="196"/>
    </row>
    <row r="133" spans="1:13" s="102" customFormat="1" ht="39.75" customHeight="1" x14ac:dyDescent="0.25">
      <c r="A133" s="132">
        <f t="shared" si="5"/>
        <v>123</v>
      </c>
      <c r="B133" s="133" t="s">
        <v>932</v>
      </c>
      <c r="C133" s="91" t="s">
        <v>1058</v>
      </c>
      <c r="D133" s="179" t="s">
        <v>934</v>
      </c>
      <c r="E133" s="180">
        <v>71.400000000000006</v>
      </c>
      <c r="F133" s="181">
        <f t="shared" si="7"/>
        <v>29.999999999999996</v>
      </c>
      <c r="G133" s="180">
        <v>2142</v>
      </c>
      <c r="H133" s="180">
        <v>50</v>
      </c>
      <c r="I133" s="180">
        <v>250</v>
      </c>
      <c r="J133" s="180">
        <v>1380</v>
      </c>
      <c r="K133" s="182">
        <f t="shared" si="8"/>
        <v>3822</v>
      </c>
      <c r="L133" s="183"/>
      <c r="M133" s="196"/>
    </row>
    <row r="134" spans="1:13" s="102" customFormat="1" ht="39.75" customHeight="1" x14ac:dyDescent="0.25">
      <c r="A134" s="132">
        <f t="shared" si="5"/>
        <v>124</v>
      </c>
      <c r="B134" s="133" t="s">
        <v>932</v>
      </c>
      <c r="C134" s="91" t="s">
        <v>1059</v>
      </c>
      <c r="D134" s="179" t="s">
        <v>934</v>
      </c>
      <c r="E134" s="180">
        <v>71.400000000000006</v>
      </c>
      <c r="F134" s="181">
        <f t="shared" si="7"/>
        <v>29.999999999999996</v>
      </c>
      <c r="G134" s="180">
        <v>2142</v>
      </c>
      <c r="H134" s="180"/>
      <c r="I134" s="180">
        <v>250</v>
      </c>
      <c r="J134" s="180">
        <v>1380</v>
      </c>
      <c r="K134" s="182">
        <f t="shared" si="8"/>
        <v>3772</v>
      </c>
      <c r="L134" s="183"/>
      <c r="M134" s="196"/>
    </row>
    <row r="135" spans="1:13" s="102" customFormat="1" ht="39.75" customHeight="1" x14ac:dyDescent="0.25">
      <c r="A135" s="132">
        <f t="shared" si="5"/>
        <v>125</v>
      </c>
      <c r="B135" s="133" t="s">
        <v>932</v>
      </c>
      <c r="C135" s="91" t="s">
        <v>1060</v>
      </c>
      <c r="D135" s="179" t="s">
        <v>934</v>
      </c>
      <c r="E135" s="180">
        <v>71.400000000000006</v>
      </c>
      <c r="F135" s="181">
        <f t="shared" si="7"/>
        <v>29.999999999999996</v>
      </c>
      <c r="G135" s="180">
        <v>2142</v>
      </c>
      <c r="H135" s="180"/>
      <c r="I135" s="180">
        <v>250</v>
      </c>
      <c r="J135" s="180">
        <v>1380</v>
      </c>
      <c r="K135" s="182">
        <f t="shared" si="8"/>
        <v>3772</v>
      </c>
      <c r="L135" s="183"/>
      <c r="M135" s="196"/>
    </row>
    <row r="136" spans="1:13" s="102" customFormat="1" ht="39.75" customHeight="1" x14ac:dyDescent="0.25">
      <c r="A136" s="132">
        <f t="shared" si="5"/>
        <v>126</v>
      </c>
      <c r="B136" s="133" t="s">
        <v>932</v>
      </c>
      <c r="C136" s="91" t="s">
        <v>1061</v>
      </c>
      <c r="D136" s="179" t="s">
        <v>937</v>
      </c>
      <c r="E136" s="180">
        <v>73.59</v>
      </c>
      <c r="F136" s="181">
        <f t="shared" si="7"/>
        <v>29.999999999999996</v>
      </c>
      <c r="G136" s="180">
        <v>2207.6999999999998</v>
      </c>
      <c r="H136" s="180"/>
      <c r="I136" s="180">
        <v>250</v>
      </c>
      <c r="J136" s="180">
        <v>1150</v>
      </c>
      <c r="K136" s="182">
        <f t="shared" si="8"/>
        <v>3607.7</v>
      </c>
      <c r="L136" s="183"/>
      <c r="M136" s="196"/>
    </row>
    <row r="137" spans="1:13" s="102" customFormat="1" ht="39.75" customHeight="1" x14ac:dyDescent="0.25">
      <c r="A137" s="132">
        <f t="shared" si="5"/>
        <v>127</v>
      </c>
      <c r="B137" s="133" t="s">
        <v>932</v>
      </c>
      <c r="C137" s="91" t="s">
        <v>1062</v>
      </c>
      <c r="D137" s="179" t="s">
        <v>937</v>
      </c>
      <c r="E137" s="180">
        <v>73.59</v>
      </c>
      <c r="F137" s="181">
        <f t="shared" si="7"/>
        <v>29.999999999999996</v>
      </c>
      <c r="G137" s="180">
        <v>2207.6999999999998</v>
      </c>
      <c r="H137" s="180"/>
      <c r="I137" s="180">
        <v>250</v>
      </c>
      <c r="J137" s="180">
        <v>1150</v>
      </c>
      <c r="K137" s="182">
        <f t="shared" si="8"/>
        <v>3607.7</v>
      </c>
      <c r="L137" s="183"/>
      <c r="M137" s="196"/>
    </row>
    <row r="138" spans="1:13" s="102" customFormat="1" ht="39.75" customHeight="1" x14ac:dyDescent="0.25">
      <c r="A138" s="132">
        <f t="shared" si="5"/>
        <v>128</v>
      </c>
      <c r="B138" s="133" t="s">
        <v>932</v>
      </c>
      <c r="C138" s="91" t="s">
        <v>1063</v>
      </c>
      <c r="D138" s="179" t="s">
        <v>937</v>
      </c>
      <c r="E138" s="180">
        <v>73.59</v>
      </c>
      <c r="F138" s="181">
        <f t="shared" si="7"/>
        <v>29.999999999999996</v>
      </c>
      <c r="G138" s="180">
        <v>2207.6999999999998</v>
      </c>
      <c r="H138" s="180"/>
      <c r="I138" s="180">
        <v>250</v>
      </c>
      <c r="J138" s="180">
        <v>1150</v>
      </c>
      <c r="K138" s="182">
        <f t="shared" si="8"/>
        <v>3607.7</v>
      </c>
      <c r="L138" s="183"/>
      <c r="M138" s="196"/>
    </row>
    <row r="139" spans="1:13" s="102" customFormat="1" ht="39.75" customHeight="1" x14ac:dyDescent="0.25">
      <c r="A139" s="132">
        <f t="shared" si="5"/>
        <v>129</v>
      </c>
      <c r="B139" s="133" t="s">
        <v>932</v>
      </c>
      <c r="C139" s="91" t="s">
        <v>1064</v>
      </c>
      <c r="D139" s="179" t="s">
        <v>934</v>
      </c>
      <c r="E139" s="180">
        <v>71.400000000000006</v>
      </c>
      <c r="F139" s="181">
        <f t="shared" si="7"/>
        <v>29.999999999999996</v>
      </c>
      <c r="G139" s="180">
        <v>2142</v>
      </c>
      <c r="H139" s="180"/>
      <c r="I139" s="180">
        <v>250</v>
      </c>
      <c r="J139" s="180">
        <v>1380</v>
      </c>
      <c r="K139" s="182">
        <f t="shared" si="8"/>
        <v>3772</v>
      </c>
      <c r="L139" s="183"/>
      <c r="M139" s="196"/>
    </row>
    <row r="140" spans="1:13" s="102" customFormat="1" ht="39.75" customHeight="1" x14ac:dyDescent="0.25">
      <c r="A140" s="132">
        <f t="shared" si="5"/>
        <v>130</v>
      </c>
      <c r="B140" s="133" t="s">
        <v>932</v>
      </c>
      <c r="C140" s="91" t="s">
        <v>1065</v>
      </c>
      <c r="D140" s="179" t="s">
        <v>934</v>
      </c>
      <c r="E140" s="180">
        <v>71.400000000000006</v>
      </c>
      <c r="F140" s="181">
        <f t="shared" si="7"/>
        <v>29.999999999999996</v>
      </c>
      <c r="G140" s="180">
        <v>2142</v>
      </c>
      <c r="H140" s="180"/>
      <c r="I140" s="180">
        <v>250</v>
      </c>
      <c r="J140" s="180">
        <v>1380</v>
      </c>
      <c r="K140" s="182">
        <f t="shared" si="8"/>
        <v>3772</v>
      </c>
      <c r="L140" s="183"/>
      <c r="M140" s="196"/>
    </row>
    <row r="141" spans="1:13" s="102" customFormat="1" ht="39.75" customHeight="1" x14ac:dyDescent="0.25">
      <c r="A141" s="132">
        <f t="shared" ref="A141:A204" si="9">A140+1</f>
        <v>131</v>
      </c>
      <c r="B141" s="133" t="s">
        <v>932</v>
      </c>
      <c r="C141" s="91" t="s">
        <v>1066</v>
      </c>
      <c r="D141" s="179" t="s">
        <v>934</v>
      </c>
      <c r="E141" s="180">
        <v>71.400000000000006</v>
      </c>
      <c r="F141" s="181">
        <f t="shared" si="7"/>
        <v>29.999999999999996</v>
      </c>
      <c r="G141" s="180">
        <v>2142</v>
      </c>
      <c r="H141" s="180"/>
      <c r="I141" s="180">
        <v>250</v>
      </c>
      <c r="J141" s="180">
        <v>1380</v>
      </c>
      <c r="K141" s="182">
        <f t="shared" si="8"/>
        <v>3772</v>
      </c>
      <c r="L141" s="183"/>
      <c r="M141" s="196"/>
    </row>
    <row r="142" spans="1:13" s="102" customFormat="1" ht="39.75" customHeight="1" x14ac:dyDescent="0.25">
      <c r="A142" s="132">
        <f t="shared" si="9"/>
        <v>132</v>
      </c>
      <c r="B142" s="133" t="s">
        <v>932</v>
      </c>
      <c r="C142" s="91" t="s">
        <v>1067</v>
      </c>
      <c r="D142" s="179" t="s">
        <v>934</v>
      </c>
      <c r="E142" s="180">
        <v>71.400000000000006</v>
      </c>
      <c r="F142" s="181">
        <f t="shared" si="7"/>
        <v>29.999999999999996</v>
      </c>
      <c r="G142" s="180">
        <v>2142</v>
      </c>
      <c r="H142" s="180"/>
      <c r="I142" s="180">
        <v>250</v>
      </c>
      <c r="J142" s="180">
        <v>1380</v>
      </c>
      <c r="K142" s="182">
        <f t="shared" si="8"/>
        <v>3772</v>
      </c>
      <c r="L142" s="183"/>
      <c r="M142" s="196"/>
    </row>
    <row r="143" spans="1:13" s="102" customFormat="1" ht="39.75" customHeight="1" x14ac:dyDescent="0.25">
      <c r="A143" s="132">
        <f t="shared" si="9"/>
        <v>133</v>
      </c>
      <c r="B143" s="133" t="s">
        <v>932</v>
      </c>
      <c r="C143" s="91" t="s">
        <v>1068</v>
      </c>
      <c r="D143" s="179" t="s">
        <v>934</v>
      </c>
      <c r="E143" s="180">
        <v>71.400000000000006</v>
      </c>
      <c r="F143" s="181">
        <f t="shared" si="7"/>
        <v>29.999999999999996</v>
      </c>
      <c r="G143" s="180">
        <v>2142</v>
      </c>
      <c r="H143" s="180"/>
      <c r="I143" s="180">
        <v>250</v>
      </c>
      <c r="J143" s="180">
        <v>1380</v>
      </c>
      <c r="K143" s="182">
        <f t="shared" si="8"/>
        <v>3772</v>
      </c>
      <c r="L143" s="183"/>
      <c r="M143" s="196"/>
    </row>
    <row r="144" spans="1:13" s="102" customFormat="1" ht="39.75" customHeight="1" x14ac:dyDescent="0.25">
      <c r="A144" s="132">
        <f t="shared" si="9"/>
        <v>134</v>
      </c>
      <c r="B144" s="133" t="s">
        <v>932</v>
      </c>
      <c r="C144" s="91" t="s">
        <v>1069</v>
      </c>
      <c r="D144" s="179" t="s">
        <v>934</v>
      </c>
      <c r="E144" s="180">
        <v>71.400000000000006</v>
      </c>
      <c r="F144" s="181">
        <f t="shared" si="7"/>
        <v>29.999999999999996</v>
      </c>
      <c r="G144" s="180">
        <v>2142</v>
      </c>
      <c r="H144" s="180"/>
      <c r="I144" s="180">
        <v>250</v>
      </c>
      <c r="J144" s="180">
        <v>1380</v>
      </c>
      <c r="K144" s="182">
        <f t="shared" si="8"/>
        <v>3772</v>
      </c>
      <c r="L144" s="183"/>
      <c r="M144" s="196"/>
    </row>
    <row r="145" spans="1:13" s="102" customFormat="1" ht="39.75" customHeight="1" x14ac:dyDescent="0.25">
      <c r="A145" s="132">
        <f t="shared" si="9"/>
        <v>135</v>
      </c>
      <c r="B145" s="133" t="s">
        <v>932</v>
      </c>
      <c r="C145" s="91" t="s">
        <v>1070</v>
      </c>
      <c r="D145" s="179" t="s">
        <v>934</v>
      </c>
      <c r="E145" s="180">
        <v>71.400000000000006</v>
      </c>
      <c r="F145" s="181">
        <f t="shared" si="7"/>
        <v>29.999999999999996</v>
      </c>
      <c r="G145" s="180">
        <v>2142</v>
      </c>
      <c r="H145" s="180"/>
      <c r="I145" s="180">
        <v>250</v>
      </c>
      <c r="J145" s="180">
        <v>1380</v>
      </c>
      <c r="K145" s="182">
        <f t="shared" si="8"/>
        <v>3772</v>
      </c>
      <c r="L145" s="183"/>
      <c r="M145" s="196"/>
    </row>
    <row r="146" spans="1:13" s="102" customFormat="1" ht="39.75" customHeight="1" x14ac:dyDescent="0.25">
      <c r="A146" s="132">
        <f t="shared" si="9"/>
        <v>136</v>
      </c>
      <c r="B146" s="133" t="s">
        <v>932</v>
      </c>
      <c r="C146" s="91" t="s">
        <v>1071</v>
      </c>
      <c r="D146" s="179" t="s">
        <v>934</v>
      </c>
      <c r="E146" s="180">
        <v>71.400000000000006</v>
      </c>
      <c r="F146" s="181">
        <f t="shared" si="7"/>
        <v>29.999999999999996</v>
      </c>
      <c r="G146" s="180">
        <v>2142</v>
      </c>
      <c r="H146" s="180"/>
      <c r="I146" s="180">
        <v>250</v>
      </c>
      <c r="J146" s="180">
        <v>1380</v>
      </c>
      <c r="K146" s="182">
        <f t="shared" si="8"/>
        <v>3772</v>
      </c>
      <c r="L146" s="183"/>
      <c r="M146" s="196"/>
    </row>
    <row r="147" spans="1:13" s="102" customFormat="1" ht="39.75" customHeight="1" x14ac:dyDescent="0.25">
      <c r="A147" s="132">
        <f t="shared" si="9"/>
        <v>137</v>
      </c>
      <c r="B147" s="133" t="s">
        <v>932</v>
      </c>
      <c r="C147" s="91" t="s">
        <v>1072</v>
      </c>
      <c r="D147" s="179" t="s">
        <v>934</v>
      </c>
      <c r="E147" s="180">
        <v>71.400000000000006</v>
      </c>
      <c r="F147" s="181">
        <f t="shared" si="7"/>
        <v>29.999999999999996</v>
      </c>
      <c r="G147" s="180">
        <v>2142</v>
      </c>
      <c r="H147" s="180"/>
      <c r="I147" s="180">
        <v>250</v>
      </c>
      <c r="J147" s="180">
        <v>1380</v>
      </c>
      <c r="K147" s="182">
        <f t="shared" si="8"/>
        <v>3772</v>
      </c>
      <c r="L147" s="183"/>
      <c r="M147" s="196"/>
    </row>
    <row r="148" spans="1:13" s="102" customFormat="1" ht="39.75" customHeight="1" x14ac:dyDescent="0.25">
      <c r="A148" s="132">
        <f t="shared" si="9"/>
        <v>138</v>
      </c>
      <c r="B148" s="133" t="s">
        <v>932</v>
      </c>
      <c r="C148" s="91" t="s">
        <v>1073</v>
      </c>
      <c r="D148" s="179" t="s">
        <v>934</v>
      </c>
      <c r="E148" s="180">
        <v>71.400000000000006</v>
      </c>
      <c r="F148" s="181">
        <f t="shared" si="7"/>
        <v>29.999999999999996</v>
      </c>
      <c r="G148" s="180">
        <v>2142</v>
      </c>
      <c r="H148" s="180"/>
      <c r="I148" s="180">
        <v>250</v>
      </c>
      <c r="J148" s="180">
        <v>1380</v>
      </c>
      <c r="K148" s="182">
        <f t="shared" si="8"/>
        <v>3772</v>
      </c>
      <c r="L148" s="183"/>
      <c r="M148" s="196"/>
    </row>
    <row r="149" spans="1:13" s="102" customFormat="1" ht="39.75" customHeight="1" x14ac:dyDescent="0.25">
      <c r="A149" s="132">
        <f t="shared" si="9"/>
        <v>139</v>
      </c>
      <c r="B149" s="133" t="s">
        <v>932</v>
      </c>
      <c r="C149" s="91" t="s">
        <v>1074</v>
      </c>
      <c r="D149" s="179" t="s">
        <v>934</v>
      </c>
      <c r="E149" s="180">
        <v>71.400000000000006</v>
      </c>
      <c r="F149" s="181">
        <f t="shared" si="7"/>
        <v>29.999999999999996</v>
      </c>
      <c r="G149" s="180">
        <v>2142</v>
      </c>
      <c r="H149" s="180"/>
      <c r="I149" s="180">
        <v>250</v>
      </c>
      <c r="J149" s="180">
        <v>1380</v>
      </c>
      <c r="K149" s="182">
        <f t="shared" si="8"/>
        <v>3772</v>
      </c>
      <c r="L149" s="183"/>
      <c r="M149" s="196"/>
    </row>
    <row r="150" spans="1:13" s="102" customFormat="1" ht="39.75" customHeight="1" x14ac:dyDescent="0.25">
      <c r="A150" s="132">
        <f t="shared" si="9"/>
        <v>140</v>
      </c>
      <c r="B150" s="133" t="s">
        <v>932</v>
      </c>
      <c r="C150" s="91" t="s">
        <v>1075</v>
      </c>
      <c r="D150" s="179" t="s">
        <v>934</v>
      </c>
      <c r="E150" s="180">
        <v>71.400000000000006</v>
      </c>
      <c r="F150" s="181">
        <f t="shared" si="7"/>
        <v>29.999999999999996</v>
      </c>
      <c r="G150" s="180">
        <v>2142</v>
      </c>
      <c r="H150" s="180"/>
      <c r="I150" s="180">
        <v>250</v>
      </c>
      <c r="J150" s="180">
        <v>1380</v>
      </c>
      <c r="K150" s="182">
        <f t="shared" si="8"/>
        <v>3772</v>
      </c>
      <c r="L150" s="183"/>
      <c r="M150" s="196"/>
    </row>
    <row r="151" spans="1:13" s="102" customFormat="1" ht="39.75" customHeight="1" x14ac:dyDescent="0.25">
      <c r="A151" s="132">
        <f t="shared" si="9"/>
        <v>141</v>
      </c>
      <c r="B151" s="133" t="s">
        <v>932</v>
      </c>
      <c r="C151" s="91" t="s">
        <v>1076</v>
      </c>
      <c r="D151" s="179" t="s">
        <v>934</v>
      </c>
      <c r="E151" s="180">
        <v>71.400000000000006</v>
      </c>
      <c r="F151" s="181">
        <f t="shared" si="7"/>
        <v>29.999999999999996</v>
      </c>
      <c r="G151" s="180">
        <v>2142</v>
      </c>
      <c r="H151" s="180"/>
      <c r="I151" s="180">
        <v>250</v>
      </c>
      <c r="J151" s="180">
        <v>1380</v>
      </c>
      <c r="K151" s="182">
        <f t="shared" si="8"/>
        <v>3772</v>
      </c>
      <c r="L151" s="183"/>
      <c r="M151" s="196"/>
    </row>
    <row r="152" spans="1:13" s="102" customFormat="1" ht="39.75" customHeight="1" x14ac:dyDescent="0.25">
      <c r="A152" s="132">
        <f t="shared" si="9"/>
        <v>142</v>
      </c>
      <c r="B152" s="133" t="s">
        <v>932</v>
      </c>
      <c r="C152" s="161" t="s">
        <v>1077</v>
      </c>
      <c r="D152" s="179" t="s">
        <v>934</v>
      </c>
      <c r="E152" s="180">
        <v>71.400000000000006</v>
      </c>
      <c r="F152" s="181">
        <f t="shared" si="7"/>
        <v>60.999999999999993</v>
      </c>
      <c r="G152" s="180">
        <v>4355.3999999999996</v>
      </c>
      <c r="H152" s="180"/>
      <c r="I152" s="180">
        <v>500</v>
      </c>
      <c r="J152" s="180">
        <v>2760</v>
      </c>
      <c r="K152" s="182">
        <f t="shared" si="8"/>
        <v>7615.4</v>
      </c>
      <c r="L152" s="183" t="s">
        <v>1078</v>
      </c>
      <c r="M152" s="196"/>
    </row>
    <row r="153" spans="1:13" s="102" customFormat="1" ht="39.75" customHeight="1" x14ac:dyDescent="0.25">
      <c r="A153" s="132">
        <f t="shared" si="9"/>
        <v>143</v>
      </c>
      <c r="B153" s="133" t="s">
        <v>932</v>
      </c>
      <c r="C153" s="161" t="s">
        <v>1079</v>
      </c>
      <c r="D153" s="179" t="s">
        <v>934</v>
      </c>
      <c r="E153" s="180">
        <v>71.400000000000006</v>
      </c>
      <c r="F153" s="181">
        <f t="shared" si="7"/>
        <v>48.999999999999993</v>
      </c>
      <c r="G153" s="180">
        <v>3498.6</v>
      </c>
      <c r="H153" s="180"/>
      <c r="I153" s="180">
        <v>403.23</v>
      </c>
      <c r="J153" s="180">
        <v>2225.81</v>
      </c>
      <c r="K153" s="182">
        <f t="shared" si="8"/>
        <v>6127.6399999999994</v>
      </c>
      <c r="L153" s="183" t="s">
        <v>1080</v>
      </c>
      <c r="M153" s="196"/>
    </row>
    <row r="154" spans="1:13" s="102" customFormat="1" ht="39.75" customHeight="1" x14ac:dyDescent="0.25">
      <c r="A154" s="132">
        <f t="shared" si="9"/>
        <v>144</v>
      </c>
      <c r="B154" s="133" t="s">
        <v>932</v>
      </c>
      <c r="C154" s="161" t="s">
        <v>1081</v>
      </c>
      <c r="D154" s="179" t="s">
        <v>934</v>
      </c>
      <c r="E154" s="180">
        <v>71.400000000000006</v>
      </c>
      <c r="F154" s="181">
        <f t="shared" si="7"/>
        <v>46</v>
      </c>
      <c r="G154" s="180">
        <v>3284.4</v>
      </c>
      <c r="H154" s="180"/>
      <c r="I154" s="180">
        <v>379.03</v>
      </c>
      <c r="J154" s="180">
        <v>2092.2600000000002</v>
      </c>
      <c r="K154" s="182">
        <f t="shared" si="8"/>
        <v>5755.6900000000005</v>
      </c>
      <c r="L154" s="183" t="s">
        <v>1082</v>
      </c>
      <c r="M154" s="196"/>
    </row>
    <row r="155" spans="1:13" s="102" customFormat="1" ht="39.75" customHeight="1" x14ac:dyDescent="0.25">
      <c r="A155" s="132">
        <f t="shared" si="9"/>
        <v>145</v>
      </c>
      <c r="B155" s="133" t="s">
        <v>932</v>
      </c>
      <c r="C155" s="161" t="s">
        <v>1083</v>
      </c>
      <c r="D155" s="179" t="s">
        <v>934</v>
      </c>
      <c r="E155" s="180">
        <v>71.400000000000006</v>
      </c>
      <c r="F155" s="181">
        <f t="shared" si="7"/>
        <v>90.999999999999986</v>
      </c>
      <c r="G155" s="180">
        <v>6497.4</v>
      </c>
      <c r="H155" s="180"/>
      <c r="I155" s="180">
        <v>750</v>
      </c>
      <c r="J155" s="180">
        <v>4140</v>
      </c>
      <c r="K155" s="182">
        <f t="shared" si="8"/>
        <v>11387.4</v>
      </c>
      <c r="L155" s="183" t="s">
        <v>1084</v>
      </c>
      <c r="M155" s="196"/>
    </row>
    <row r="156" spans="1:13" s="102" customFormat="1" ht="39.75" customHeight="1" x14ac:dyDescent="0.25">
      <c r="A156" s="132">
        <f t="shared" si="9"/>
        <v>146</v>
      </c>
      <c r="B156" s="133" t="s">
        <v>932</v>
      </c>
      <c r="C156" s="161" t="s">
        <v>1085</v>
      </c>
      <c r="D156" s="179" t="s">
        <v>934</v>
      </c>
      <c r="E156" s="180">
        <v>71.400000000000006</v>
      </c>
      <c r="F156" s="181">
        <f t="shared" si="7"/>
        <v>14</v>
      </c>
      <c r="G156" s="180">
        <v>999.6</v>
      </c>
      <c r="H156" s="180"/>
      <c r="I156" s="180">
        <v>116.67</v>
      </c>
      <c r="J156" s="180">
        <v>644</v>
      </c>
      <c r="K156" s="182">
        <f t="shared" si="8"/>
        <v>1760.27</v>
      </c>
      <c r="L156" s="183" t="s">
        <v>1086</v>
      </c>
      <c r="M156" s="196"/>
    </row>
    <row r="157" spans="1:13" s="102" customFormat="1" ht="39.75" customHeight="1" x14ac:dyDescent="0.25">
      <c r="A157" s="132">
        <f t="shared" si="9"/>
        <v>147</v>
      </c>
      <c r="B157" s="133" t="s">
        <v>932</v>
      </c>
      <c r="C157" s="91" t="s">
        <v>1087</v>
      </c>
      <c r="D157" s="179" t="s">
        <v>934</v>
      </c>
      <c r="E157" s="180">
        <v>71.400000000000006</v>
      </c>
      <c r="F157" s="181">
        <f t="shared" si="7"/>
        <v>29.999999999999996</v>
      </c>
      <c r="G157" s="180">
        <v>2142</v>
      </c>
      <c r="H157" s="180">
        <v>35</v>
      </c>
      <c r="I157" s="180">
        <v>250</v>
      </c>
      <c r="J157" s="180">
        <v>1380</v>
      </c>
      <c r="K157" s="182">
        <f t="shared" si="8"/>
        <v>3807</v>
      </c>
      <c r="L157" s="183"/>
      <c r="M157" s="196"/>
    </row>
    <row r="158" spans="1:13" s="102" customFormat="1" ht="39.75" customHeight="1" x14ac:dyDescent="0.25">
      <c r="A158" s="132">
        <f t="shared" si="9"/>
        <v>148</v>
      </c>
      <c r="B158" s="133" t="s">
        <v>932</v>
      </c>
      <c r="C158" s="91" t="s">
        <v>1088</v>
      </c>
      <c r="D158" s="179" t="s">
        <v>934</v>
      </c>
      <c r="E158" s="180">
        <v>71.400000000000006</v>
      </c>
      <c r="F158" s="181">
        <f t="shared" si="7"/>
        <v>29.999999999999996</v>
      </c>
      <c r="G158" s="180">
        <v>2142</v>
      </c>
      <c r="H158" s="180">
        <v>35</v>
      </c>
      <c r="I158" s="180">
        <v>250</v>
      </c>
      <c r="J158" s="180">
        <v>1380</v>
      </c>
      <c r="K158" s="182">
        <f t="shared" si="8"/>
        <v>3807</v>
      </c>
      <c r="L158" s="183"/>
      <c r="M158" s="196"/>
    </row>
    <row r="159" spans="1:13" s="102" customFormat="1" ht="39.75" customHeight="1" x14ac:dyDescent="0.25">
      <c r="A159" s="132">
        <f t="shared" si="9"/>
        <v>149</v>
      </c>
      <c r="B159" s="133" t="s">
        <v>932</v>
      </c>
      <c r="C159" s="91" t="s">
        <v>1089</v>
      </c>
      <c r="D159" s="179" t="s">
        <v>934</v>
      </c>
      <c r="E159" s="180">
        <v>71.400000000000006</v>
      </c>
      <c r="F159" s="181">
        <f t="shared" si="7"/>
        <v>29.999999999999996</v>
      </c>
      <c r="G159" s="180">
        <v>2142</v>
      </c>
      <c r="H159" s="180"/>
      <c r="I159" s="180">
        <v>250</v>
      </c>
      <c r="J159" s="180">
        <v>1380</v>
      </c>
      <c r="K159" s="182">
        <f t="shared" si="8"/>
        <v>3772</v>
      </c>
      <c r="L159" s="183"/>
      <c r="M159" s="196"/>
    </row>
    <row r="160" spans="1:13" s="102" customFormat="1" ht="39.75" customHeight="1" x14ac:dyDescent="0.25">
      <c r="A160" s="132">
        <f t="shared" si="9"/>
        <v>150</v>
      </c>
      <c r="B160" s="133" t="s">
        <v>932</v>
      </c>
      <c r="C160" s="91" t="s">
        <v>1090</v>
      </c>
      <c r="D160" s="179" t="s">
        <v>937</v>
      </c>
      <c r="E160" s="180">
        <v>73.59</v>
      </c>
      <c r="F160" s="181">
        <f t="shared" si="7"/>
        <v>29.999999999999996</v>
      </c>
      <c r="G160" s="180">
        <v>2207.6999999999998</v>
      </c>
      <c r="H160" s="180">
        <v>50</v>
      </c>
      <c r="I160" s="180">
        <v>250</v>
      </c>
      <c r="J160" s="180">
        <v>1150</v>
      </c>
      <c r="K160" s="182">
        <f t="shared" si="8"/>
        <v>3657.7</v>
      </c>
      <c r="L160" s="183"/>
      <c r="M160" s="196"/>
    </row>
    <row r="161" spans="1:13" s="102" customFormat="1" ht="39.75" customHeight="1" x14ac:dyDescent="0.25">
      <c r="A161" s="132">
        <f t="shared" si="9"/>
        <v>151</v>
      </c>
      <c r="B161" s="133" t="s">
        <v>932</v>
      </c>
      <c r="C161" s="91" t="s">
        <v>1091</v>
      </c>
      <c r="D161" s="179" t="s">
        <v>937</v>
      </c>
      <c r="E161" s="180">
        <v>73.59</v>
      </c>
      <c r="F161" s="181">
        <f t="shared" si="7"/>
        <v>29.999999999999996</v>
      </c>
      <c r="G161" s="180">
        <v>2207.6999999999998</v>
      </c>
      <c r="H161" s="180"/>
      <c r="I161" s="180">
        <v>250</v>
      </c>
      <c r="J161" s="180">
        <v>1150</v>
      </c>
      <c r="K161" s="182">
        <f t="shared" si="8"/>
        <v>3607.7</v>
      </c>
      <c r="L161" s="183"/>
      <c r="M161" s="196"/>
    </row>
    <row r="162" spans="1:13" s="102" customFormat="1" ht="39.75" customHeight="1" x14ac:dyDescent="0.25">
      <c r="A162" s="132">
        <f t="shared" si="9"/>
        <v>152</v>
      </c>
      <c r="B162" s="133" t="s">
        <v>932</v>
      </c>
      <c r="C162" s="91" t="s">
        <v>1092</v>
      </c>
      <c r="D162" s="179" t="s">
        <v>937</v>
      </c>
      <c r="E162" s="180">
        <v>73.59</v>
      </c>
      <c r="F162" s="181">
        <f t="shared" si="7"/>
        <v>29.999999999999996</v>
      </c>
      <c r="G162" s="180">
        <v>2207.6999999999998</v>
      </c>
      <c r="H162" s="180">
        <v>35</v>
      </c>
      <c r="I162" s="180">
        <v>250</v>
      </c>
      <c r="J162" s="180">
        <v>1150</v>
      </c>
      <c r="K162" s="182">
        <f t="shared" si="8"/>
        <v>3642.7</v>
      </c>
      <c r="L162" s="183"/>
      <c r="M162" s="196"/>
    </row>
    <row r="163" spans="1:13" s="102" customFormat="1" ht="39.75" customHeight="1" x14ac:dyDescent="0.25">
      <c r="A163" s="132">
        <f t="shared" si="9"/>
        <v>153</v>
      </c>
      <c r="B163" s="133" t="s">
        <v>932</v>
      </c>
      <c r="C163" s="91" t="s">
        <v>1093</v>
      </c>
      <c r="D163" s="179" t="s">
        <v>937</v>
      </c>
      <c r="E163" s="180">
        <v>73.59</v>
      </c>
      <c r="F163" s="181">
        <f t="shared" si="7"/>
        <v>29.999999999999996</v>
      </c>
      <c r="G163" s="180">
        <v>2207.6999999999998</v>
      </c>
      <c r="H163" s="180"/>
      <c r="I163" s="180">
        <v>250</v>
      </c>
      <c r="J163" s="180">
        <v>1150</v>
      </c>
      <c r="K163" s="182">
        <f t="shared" si="8"/>
        <v>3607.7</v>
      </c>
      <c r="L163" s="183"/>
      <c r="M163" s="196"/>
    </row>
    <row r="164" spans="1:13" s="102" customFormat="1" ht="39.75" customHeight="1" x14ac:dyDescent="0.25">
      <c r="A164" s="132">
        <f t="shared" si="9"/>
        <v>154</v>
      </c>
      <c r="B164" s="133" t="s">
        <v>932</v>
      </c>
      <c r="C164" s="91" t="s">
        <v>1094</v>
      </c>
      <c r="D164" s="179" t="s">
        <v>937</v>
      </c>
      <c r="E164" s="180">
        <v>73.59</v>
      </c>
      <c r="F164" s="181">
        <f t="shared" si="7"/>
        <v>29.999999999999996</v>
      </c>
      <c r="G164" s="180">
        <v>2207.6999999999998</v>
      </c>
      <c r="H164" s="180"/>
      <c r="I164" s="180">
        <v>250</v>
      </c>
      <c r="J164" s="180">
        <v>1150</v>
      </c>
      <c r="K164" s="182">
        <f t="shared" si="8"/>
        <v>3607.7</v>
      </c>
      <c r="L164" s="183"/>
      <c r="M164" s="196"/>
    </row>
    <row r="165" spans="1:13" s="102" customFormat="1" ht="39.75" customHeight="1" x14ac:dyDescent="0.25">
      <c r="A165" s="132">
        <f t="shared" si="9"/>
        <v>155</v>
      </c>
      <c r="B165" s="133" t="s">
        <v>932</v>
      </c>
      <c r="C165" s="91" t="s">
        <v>1095</v>
      </c>
      <c r="D165" s="179" t="s">
        <v>937</v>
      </c>
      <c r="E165" s="180">
        <v>73.59</v>
      </c>
      <c r="F165" s="181">
        <f t="shared" si="7"/>
        <v>29.999999999999996</v>
      </c>
      <c r="G165" s="180">
        <v>2207.6999999999998</v>
      </c>
      <c r="H165" s="180"/>
      <c r="I165" s="180">
        <v>250</v>
      </c>
      <c r="J165" s="180">
        <v>1150</v>
      </c>
      <c r="K165" s="182">
        <f t="shared" si="8"/>
        <v>3607.7</v>
      </c>
      <c r="L165" s="183"/>
      <c r="M165" s="196"/>
    </row>
    <row r="166" spans="1:13" s="102" customFormat="1" ht="39.75" customHeight="1" x14ac:dyDescent="0.25">
      <c r="A166" s="132">
        <f t="shared" si="9"/>
        <v>156</v>
      </c>
      <c r="B166" s="133" t="s">
        <v>932</v>
      </c>
      <c r="C166" s="91" t="s">
        <v>1096</v>
      </c>
      <c r="D166" s="179" t="s">
        <v>937</v>
      </c>
      <c r="E166" s="180">
        <v>73.59</v>
      </c>
      <c r="F166" s="181">
        <f t="shared" si="7"/>
        <v>29.999999999999996</v>
      </c>
      <c r="G166" s="180">
        <v>2207.6999999999998</v>
      </c>
      <c r="H166" s="180"/>
      <c r="I166" s="180">
        <v>250</v>
      </c>
      <c r="J166" s="180">
        <v>1150</v>
      </c>
      <c r="K166" s="182">
        <f t="shared" si="8"/>
        <v>3607.7</v>
      </c>
      <c r="L166" s="183"/>
      <c r="M166" s="196"/>
    </row>
    <row r="167" spans="1:13" s="102" customFormat="1" ht="39.75" customHeight="1" x14ac:dyDescent="0.25">
      <c r="A167" s="132">
        <f t="shared" si="9"/>
        <v>157</v>
      </c>
      <c r="B167" s="133" t="s">
        <v>932</v>
      </c>
      <c r="C167" s="91" t="s">
        <v>1097</v>
      </c>
      <c r="D167" s="179" t="s">
        <v>937</v>
      </c>
      <c r="E167" s="180">
        <v>73.59</v>
      </c>
      <c r="F167" s="181">
        <f t="shared" si="7"/>
        <v>29.999999999999996</v>
      </c>
      <c r="G167" s="180">
        <v>2207.6999999999998</v>
      </c>
      <c r="H167" s="180"/>
      <c r="I167" s="180">
        <v>250</v>
      </c>
      <c r="J167" s="180">
        <v>1150</v>
      </c>
      <c r="K167" s="182">
        <f t="shared" si="8"/>
        <v>3607.7</v>
      </c>
      <c r="L167" s="183"/>
      <c r="M167" s="196"/>
    </row>
    <row r="168" spans="1:13" s="102" customFormat="1" ht="39.75" customHeight="1" x14ac:dyDescent="0.25">
      <c r="A168" s="132">
        <f t="shared" si="9"/>
        <v>158</v>
      </c>
      <c r="B168" s="133" t="s">
        <v>932</v>
      </c>
      <c r="C168" s="91" t="s">
        <v>1098</v>
      </c>
      <c r="D168" s="179" t="s">
        <v>937</v>
      </c>
      <c r="E168" s="180">
        <v>73.59</v>
      </c>
      <c r="F168" s="181">
        <f t="shared" si="7"/>
        <v>29.999999999999996</v>
      </c>
      <c r="G168" s="180">
        <v>2207.6999999999998</v>
      </c>
      <c r="H168" s="180"/>
      <c r="I168" s="180">
        <v>250</v>
      </c>
      <c r="J168" s="180">
        <v>1150</v>
      </c>
      <c r="K168" s="182">
        <f t="shared" si="8"/>
        <v>3607.7</v>
      </c>
      <c r="L168" s="183"/>
      <c r="M168" s="196"/>
    </row>
    <row r="169" spans="1:13" s="102" customFormat="1" ht="39.75" customHeight="1" x14ac:dyDescent="0.25">
      <c r="A169" s="132">
        <f t="shared" si="9"/>
        <v>159</v>
      </c>
      <c r="B169" s="133" t="s">
        <v>932</v>
      </c>
      <c r="C169" s="91" t="s">
        <v>1099</v>
      </c>
      <c r="D169" s="179" t="s">
        <v>937</v>
      </c>
      <c r="E169" s="180">
        <v>73.59</v>
      </c>
      <c r="F169" s="181">
        <f t="shared" si="7"/>
        <v>29.999999999999996</v>
      </c>
      <c r="G169" s="180">
        <v>2207.6999999999998</v>
      </c>
      <c r="H169" s="180"/>
      <c r="I169" s="180">
        <v>250</v>
      </c>
      <c r="J169" s="180">
        <v>1150</v>
      </c>
      <c r="K169" s="182">
        <f t="shared" si="8"/>
        <v>3607.7</v>
      </c>
      <c r="L169" s="183"/>
      <c r="M169" s="196"/>
    </row>
    <row r="170" spans="1:13" s="102" customFormat="1" ht="39.75" customHeight="1" x14ac:dyDescent="0.25">
      <c r="A170" s="132">
        <f t="shared" si="9"/>
        <v>160</v>
      </c>
      <c r="B170" s="133" t="s">
        <v>932</v>
      </c>
      <c r="C170" s="91" t="s">
        <v>1100</v>
      </c>
      <c r="D170" s="179" t="s">
        <v>937</v>
      </c>
      <c r="E170" s="180">
        <v>73.59</v>
      </c>
      <c r="F170" s="181">
        <f t="shared" si="7"/>
        <v>29.999999999999996</v>
      </c>
      <c r="G170" s="180">
        <v>2207.6999999999998</v>
      </c>
      <c r="H170" s="180"/>
      <c r="I170" s="180">
        <v>250</v>
      </c>
      <c r="J170" s="180">
        <v>1150</v>
      </c>
      <c r="K170" s="182">
        <f t="shared" si="8"/>
        <v>3607.7</v>
      </c>
      <c r="L170" s="183"/>
      <c r="M170" s="196"/>
    </row>
    <row r="171" spans="1:13" s="102" customFormat="1" ht="39.75" customHeight="1" x14ac:dyDescent="0.25">
      <c r="A171" s="132">
        <f t="shared" si="9"/>
        <v>161</v>
      </c>
      <c r="B171" s="133" t="s">
        <v>932</v>
      </c>
      <c r="C171" s="91" t="s">
        <v>1101</v>
      </c>
      <c r="D171" s="179" t="s">
        <v>937</v>
      </c>
      <c r="E171" s="180">
        <v>73.59</v>
      </c>
      <c r="F171" s="181">
        <f>G171/E171</f>
        <v>29.999999999999996</v>
      </c>
      <c r="G171" s="180">
        <v>2207.6999999999998</v>
      </c>
      <c r="H171" s="180"/>
      <c r="I171" s="180">
        <v>250</v>
      </c>
      <c r="J171" s="180">
        <v>1150</v>
      </c>
      <c r="K171" s="182">
        <f>SUM(G171:J171)</f>
        <v>3607.7</v>
      </c>
      <c r="L171" s="183"/>
      <c r="M171" s="196"/>
    </row>
    <row r="172" spans="1:13" s="102" customFormat="1" ht="39.75" customHeight="1" x14ac:dyDescent="0.25">
      <c r="A172" s="132">
        <f t="shared" si="9"/>
        <v>162</v>
      </c>
      <c r="B172" s="133" t="s">
        <v>932</v>
      </c>
      <c r="C172" s="91" t="s">
        <v>1102</v>
      </c>
      <c r="D172" s="179" t="s">
        <v>937</v>
      </c>
      <c r="E172" s="180">
        <v>73.59</v>
      </c>
      <c r="F172" s="181">
        <f t="shared" ref="F172:F240" si="10">G172/E172</f>
        <v>29.999999999999996</v>
      </c>
      <c r="G172" s="180">
        <v>2207.6999999999998</v>
      </c>
      <c r="H172" s="180"/>
      <c r="I172" s="180">
        <v>250</v>
      </c>
      <c r="J172" s="180">
        <v>1150</v>
      </c>
      <c r="K172" s="182">
        <f t="shared" ref="K172:K235" si="11">SUM(G172:J172)</f>
        <v>3607.7</v>
      </c>
      <c r="L172" s="183"/>
      <c r="M172" s="196"/>
    </row>
    <row r="173" spans="1:13" s="102" customFormat="1" ht="39.75" customHeight="1" x14ac:dyDescent="0.25">
      <c r="A173" s="132">
        <f t="shared" si="9"/>
        <v>163</v>
      </c>
      <c r="B173" s="133" t="s">
        <v>932</v>
      </c>
      <c r="C173" s="91" t="s">
        <v>1103</v>
      </c>
      <c r="D173" s="179" t="s">
        <v>937</v>
      </c>
      <c r="E173" s="180">
        <v>73.59</v>
      </c>
      <c r="F173" s="181">
        <f t="shared" si="10"/>
        <v>29.999999999999996</v>
      </c>
      <c r="G173" s="180">
        <v>2207.6999999999998</v>
      </c>
      <c r="H173" s="180"/>
      <c r="I173" s="180">
        <v>250</v>
      </c>
      <c r="J173" s="180">
        <v>1150</v>
      </c>
      <c r="K173" s="182">
        <f t="shared" si="11"/>
        <v>3607.7</v>
      </c>
      <c r="L173" s="183"/>
      <c r="M173" s="196"/>
    </row>
    <row r="174" spans="1:13" s="102" customFormat="1" ht="39.75" customHeight="1" x14ac:dyDescent="0.25">
      <c r="A174" s="132">
        <f t="shared" si="9"/>
        <v>164</v>
      </c>
      <c r="B174" s="133" t="s">
        <v>932</v>
      </c>
      <c r="C174" s="91" t="s">
        <v>1104</v>
      </c>
      <c r="D174" s="179" t="s">
        <v>937</v>
      </c>
      <c r="E174" s="180">
        <v>73.59</v>
      </c>
      <c r="F174" s="181">
        <f t="shared" si="10"/>
        <v>29.999999999999996</v>
      </c>
      <c r="G174" s="180">
        <v>2207.6999999999998</v>
      </c>
      <c r="H174" s="180"/>
      <c r="I174" s="180">
        <v>250</v>
      </c>
      <c r="J174" s="180">
        <v>1150</v>
      </c>
      <c r="K174" s="182">
        <f t="shared" si="11"/>
        <v>3607.7</v>
      </c>
      <c r="L174" s="183"/>
      <c r="M174" s="196"/>
    </row>
    <row r="175" spans="1:13" s="102" customFormat="1" ht="39.75" customHeight="1" x14ac:dyDescent="0.25">
      <c r="A175" s="132">
        <f t="shared" si="9"/>
        <v>165</v>
      </c>
      <c r="B175" s="133" t="s">
        <v>932</v>
      </c>
      <c r="C175" s="91" t="s">
        <v>1105</v>
      </c>
      <c r="D175" s="179" t="s">
        <v>937</v>
      </c>
      <c r="E175" s="180">
        <v>73.59</v>
      </c>
      <c r="F175" s="181">
        <f t="shared" si="10"/>
        <v>29.999999999999996</v>
      </c>
      <c r="G175" s="180">
        <v>2207.6999999999998</v>
      </c>
      <c r="H175" s="180"/>
      <c r="I175" s="180">
        <v>250</v>
      </c>
      <c r="J175" s="180">
        <v>1150</v>
      </c>
      <c r="K175" s="182">
        <f t="shared" si="11"/>
        <v>3607.7</v>
      </c>
      <c r="L175" s="183"/>
      <c r="M175" s="196"/>
    </row>
    <row r="176" spans="1:13" s="102" customFormat="1" ht="39.75" customHeight="1" x14ac:dyDescent="0.25">
      <c r="A176" s="132">
        <f t="shared" si="9"/>
        <v>166</v>
      </c>
      <c r="B176" s="133" t="s">
        <v>932</v>
      </c>
      <c r="C176" s="91" t="s">
        <v>1106</v>
      </c>
      <c r="D176" s="179" t="s">
        <v>937</v>
      </c>
      <c r="E176" s="180">
        <v>73.59</v>
      </c>
      <c r="F176" s="181">
        <f t="shared" si="10"/>
        <v>29.999999999999996</v>
      </c>
      <c r="G176" s="180">
        <v>2207.6999999999998</v>
      </c>
      <c r="H176" s="180"/>
      <c r="I176" s="180">
        <v>250</v>
      </c>
      <c r="J176" s="180">
        <v>1150</v>
      </c>
      <c r="K176" s="182">
        <f t="shared" si="11"/>
        <v>3607.7</v>
      </c>
      <c r="L176" s="183"/>
      <c r="M176" s="196"/>
    </row>
    <row r="177" spans="1:13" s="102" customFormat="1" ht="39.75" customHeight="1" x14ac:dyDescent="0.25">
      <c r="A177" s="132">
        <f t="shared" si="9"/>
        <v>167</v>
      </c>
      <c r="B177" s="133" t="s">
        <v>932</v>
      </c>
      <c r="C177" s="91" t="s">
        <v>1107</v>
      </c>
      <c r="D177" s="179" t="s">
        <v>937</v>
      </c>
      <c r="E177" s="180">
        <v>73.59</v>
      </c>
      <c r="F177" s="181">
        <f t="shared" si="10"/>
        <v>29.999999999999996</v>
      </c>
      <c r="G177" s="180">
        <v>2207.6999999999998</v>
      </c>
      <c r="H177" s="180"/>
      <c r="I177" s="180">
        <v>250</v>
      </c>
      <c r="J177" s="180">
        <v>1150</v>
      </c>
      <c r="K177" s="182">
        <f t="shared" si="11"/>
        <v>3607.7</v>
      </c>
      <c r="L177" s="183"/>
      <c r="M177" s="196"/>
    </row>
    <row r="178" spans="1:13" s="102" customFormat="1" ht="39.75" customHeight="1" x14ac:dyDescent="0.25">
      <c r="A178" s="132">
        <f t="shared" si="9"/>
        <v>168</v>
      </c>
      <c r="B178" s="133" t="s">
        <v>932</v>
      </c>
      <c r="C178" s="91" t="s">
        <v>1108</v>
      </c>
      <c r="D178" s="179" t="s">
        <v>937</v>
      </c>
      <c r="E178" s="180">
        <v>73.59</v>
      </c>
      <c r="F178" s="181">
        <f t="shared" si="10"/>
        <v>29.999999999999996</v>
      </c>
      <c r="G178" s="180">
        <v>2207.6999999999998</v>
      </c>
      <c r="H178" s="180"/>
      <c r="I178" s="180">
        <v>250</v>
      </c>
      <c r="J178" s="180">
        <v>1150</v>
      </c>
      <c r="K178" s="182">
        <f t="shared" si="11"/>
        <v>3607.7</v>
      </c>
      <c r="L178" s="183"/>
      <c r="M178" s="196"/>
    </row>
    <row r="179" spans="1:13" s="102" customFormat="1" ht="39.75" customHeight="1" x14ac:dyDescent="0.25">
      <c r="A179" s="132">
        <f t="shared" si="9"/>
        <v>169</v>
      </c>
      <c r="B179" s="133" t="s">
        <v>932</v>
      </c>
      <c r="C179" s="91" t="s">
        <v>1109</v>
      </c>
      <c r="D179" s="179" t="s">
        <v>937</v>
      </c>
      <c r="E179" s="180">
        <v>73.59</v>
      </c>
      <c r="F179" s="181">
        <f t="shared" si="10"/>
        <v>29.999999999999996</v>
      </c>
      <c r="G179" s="180">
        <v>2207.6999999999998</v>
      </c>
      <c r="H179" s="180"/>
      <c r="I179" s="180">
        <v>250</v>
      </c>
      <c r="J179" s="180">
        <v>1150</v>
      </c>
      <c r="K179" s="182">
        <f t="shared" si="11"/>
        <v>3607.7</v>
      </c>
      <c r="L179" s="183"/>
      <c r="M179" s="196"/>
    </row>
    <row r="180" spans="1:13" s="102" customFormat="1" ht="39.75" customHeight="1" x14ac:dyDescent="0.25">
      <c r="A180" s="132">
        <f t="shared" si="9"/>
        <v>170</v>
      </c>
      <c r="B180" s="133" t="s">
        <v>932</v>
      </c>
      <c r="C180" s="91" t="s">
        <v>1110</v>
      </c>
      <c r="D180" s="179" t="s">
        <v>937</v>
      </c>
      <c r="E180" s="180">
        <v>73.59</v>
      </c>
      <c r="F180" s="181">
        <f t="shared" si="10"/>
        <v>29.999999999999996</v>
      </c>
      <c r="G180" s="180">
        <v>2207.6999999999998</v>
      </c>
      <c r="H180" s="180"/>
      <c r="I180" s="180">
        <v>250</v>
      </c>
      <c r="J180" s="180">
        <f>1150</f>
        <v>1150</v>
      </c>
      <c r="K180" s="182">
        <f>SUM(G180:J180)</f>
        <v>3607.7</v>
      </c>
      <c r="L180" s="183"/>
      <c r="M180" s="196"/>
    </row>
    <row r="181" spans="1:13" s="102" customFormat="1" ht="39.75" customHeight="1" x14ac:dyDescent="0.25">
      <c r="A181" s="132">
        <f t="shared" si="9"/>
        <v>171</v>
      </c>
      <c r="B181" s="133" t="s">
        <v>932</v>
      </c>
      <c r="C181" s="91" t="s">
        <v>1111</v>
      </c>
      <c r="D181" s="179" t="s">
        <v>937</v>
      </c>
      <c r="E181" s="180">
        <v>73.59</v>
      </c>
      <c r="F181" s="181">
        <f t="shared" si="10"/>
        <v>29.999999999999996</v>
      </c>
      <c r="G181" s="180">
        <v>2207.6999999999998</v>
      </c>
      <c r="H181" s="180"/>
      <c r="I181" s="180">
        <v>250</v>
      </c>
      <c r="J181" s="180">
        <v>1150</v>
      </c>
      <c r="K181" s="182">
        <f t="shared" si="11"/>
        <v>3607.7</v>
      </c>
      <c r="L181" s="183"/>
      <c r="M181" s="196"/>
    </row>
    <row r="182" spans="1:13" s="102" customFormat="1" ht="39.75" customHeight="1" x14ac:dyDescent="0.25">
      <c r="A182" s="132">
        <f t="shared" si="9"/>
        <v>172</v>
      </c>
      <c r="B182" s="133" t="s">
        <v>932</v>
      </c>
      <c r="C182" s="91" t="s">
        <v>1112</v>
      </c>
      <c r="D182" s="179" t="s">
        <v>937</v>
      </c>
      <c r="E182" s="180">
        <v>73.59</v>
      </c>
      <c r="F182" s="181">
        <f t="shared" si="10"/>
        <v>29.999999999999996</v>
      </c>
      <c r="G182" s="180">
        <v>2207.6999999999998</v>
      </c>
      <c r="H182" s="180"/>
      <c r="I182" s="180">
        <v>250</v>
      </c>
      <c r="J182" s="180">
        <v>1150</v>
      </c>
      <c r="K182" s="182">
        <f t="shared" si="11"/>
        <v>3607.7</v>
      </c>
      <c r="L182" s="183"/>
      <c r="M182" s="196"/>
    </row>
    <row r="183" spans="1:13" s="102" customFormat="1" ht="39.75" customHeight="1" x14ac:dyDescent="0.25">
      <c r="A183" s="132">
        <f t="shared" si="9"/>
        <v>173</v>
      </c>
      <c r="B183" s="133" t="s">
        <v>932</v>
      </c>
      <c r="C183" s="91" t="s">
        <v>1113</v>
      </c>
      <c r="D183" s="179" t="s">
        <v>937</v>
      </c>
      <c r="E183" s="180">
        <v>73.59</v>
      </c>
      <c r="F183" s="181">
        <f t="shared" si="10"/>
        <v>29.999999999999996</v>
      </c>
      <c r="G183" s="180">
        <v>2207.6999999999998</v>
      </c>
      <c r="H183" s="180"/>
      <c r="I183" s="180">
        <v>250</v>
      </c>
      <c r="J183" s="180">
        <v>1150</v>
      </c>
      <c r="K183" s="182">
        <f t="shared" si="11"/>
        <v>3607.7</v>
      </c>
      <c r="L183" s="183"/>
      <c r="M183" s="196"/>
    </row>
    <row r="184" spans="1:13" s="102" customFormat="1" ht="39.75" customHeight="1" x14ac:dyDescent="0.25">
      <c r="A184" s="132">
        <f t="shared" si="9"/>
        <v>174</v>
      </c>
      <c r="B184" s="133" t="s">
        <v>932</v>
      </c>
      <c r="C184" s="91" t="s">
        <v>1114</v>
      </c>
      <c r="D184" s="179" t="s">
        <v>937</v>
      </c>
      <c r="E184" s="180">
        <v>73.59</v>
      </c>
      <c r="F184" s="181">
        <f t="shared" si="10"/>
        <v>29.999999999999996</v>
      </c>
      <c r="G184" s="180">
        <v>2207.6999999999998</v>
      </c>
      <c r="H184" s="180"/>
      <c r="I184" s="180">
        <v>250</v>
      </c>
      <c r="J184" s="180">
        <v>1150</v>
      </c>
      <c r="K184" s="182">
        <f t="shared" si="11"/>
        <v>3607.7</v>
      </c>
      <c r="L184" s="183"/>
      <c r="M184" s="196"/>
    </row>
    <row r="185" spans="1:13" s="102" customFormat="1" ht="39.75" customHeight="1" x14ac:dyDescent="0.25">
      <c r="A185" s="132">
        <f t="shared" si="9"/>
        <v>175</v>
      </c>
      <c r="B185" s="133" t="s">
        <v>932</v>
      </c>
      <c r="C185" s="91" t="s">
        <v>1115</v>
      </c>
      <c r="D185" s="179" t="s">
        <v>937</v>
      </c>
      <c r="E185" s="180">
        <v>73.59</v>
      </c>
      <c r="F185" s="181">
        <f t="shared" si="10"/>
        <v>29.999999999999996</v>
      </c>
      <c r="G185" s="180">
        <v>2207.6999999999998</v>
      </c>
      <c r="H185" s="180"/>
      <c r="I185" s="180">
        <v>250</v>
      </c>
      <c r="J185" s="180">
        <v>1150</v>
      </c>
      <c r="K185" s="182">
        <f t="shared" si="11"/>
        <v>3607.7</v>
      </c>
      <c r="L185" s="183"/>
      <c r="M185" s="196"/>
    </row>
    <row r="186" spans="1:13" s="102" customFormat="1" ht="39.75" customHeight="1" x14ac:dyDescent="0.25">
      <c r="A186" s="132">
        <f t="shared" si="9"/>
        <v>176</v>
      </c>
      <c r="B186" s="133" t="s">
        <v>932</v>
      </c>
      <c r="C186" s="91" t="s">
        <v>1116</v>
      </c>
      <c r="D186" s="179" t="s">
        <v>937</v>
      </c>
      <c r="E186" s="180">
        <v>73.59</v>
      </c>
      <c r="F186" s="181">
        <f t="shared" si="10"/>
        <v>29.999999999999996</v>
      </c>
      <c r="G186" s="180">
        <v>2207.6999999999998</v>
      </c>
      <c r="H186" s="180"/>
      <c r="I186" s="180">
        <v>250</v>
      </c>
      <c r="J186" s="180">
        <v>1150</v>
      </c>
      <c r="K186" s="182">
        <f t="shared" si="11"/>
        <v>3607.7</v>
      </c>
      <c r="L186" s="183"/>
      <c r="M186" s="196"/>
    </row>
    <row r="187" spans="1:13" s="102" customFormat="1" ht="39.75" customHeight="1" x14ac:dyDescent="0.25">
      <c r="A187" s="132">
        <f t="shared" si="9"/>
        <v>177</v>
      </c>
      <c r="B187" s="133" t="s">
        <v>932</v>
      </c>
      <c r="C187" s="91" t="s">
        <v>1117</v>
      </c>
      <c r="D187" s="179" t="s">
        <v>937</v>
      </c>
      <c r="E187" s="180">
        <v>73.59</v>
      </c>
      <c r="F187" s="181">
        <f t="shared" si="10"/>
        <v>29.999999999999996</v>
      </c>
      <c r="G187" s="180">
        <v>2207.6999999999998</v>
      </c>
      <c r="H187" s="180"/>
      <c r="I187" s="180">
        <v>250</v>
      </c>
      <c r="J187" s="180">
        <v>1150</v>
      </c>
      <c r="K187" s="182">
        <f t="shared" si="11"/>
        <v>3607.7</v>
      </c>
      <c r="L187" s="183"/>
      <c r="M187" s="196"/>
    </row>
    <row r="188" spans="1:13" s="102" customFormat="1" ht="39.75" customHeight="1" x14ac:dyDescent="0.25">
      <c r="A188" s="132">
        <f t="shared" si="9"/>
        <v>178</v>
      </c>
      <c r="B188" s="133" t="s">
        <v>932</v>
      </c>
      <c r="C188" s="91" t="s">
        <v>1118</v>
      </c>
      <c r="D188" s="179" t="s">
        <v>937</v>
      </c>
      <c r="E188" s="180">
        <v>73.59</v>
      </c>
      <c r="F188" s="181">
        <f t="shared" si="10"/>
        <v>29.999999999999996</v>
      </c>
      <c r="G188" s="180">
        <v>2207.6999999999998</v>
      </c>
      <c r="H188" s="180"/>
      <c r="I188" s="180">
        <v>250</v>
      </c>
      <c r="J188" s="180">
        <v>1150</v>
      </c>
      <c r="K188" s="182">
        <f t="shared" si="11"/>
        <v>3607.7</v>
      </c>
      <c r="L188" s="183"/>
      <c r="M188" s="196"/>
    </row>
    <row r="189" spans="1:13" s="102" customFormat="1" ht="39.75" customHeight="1" x14ac:dyDescent="0.25">
      <c r="A189" s="132">
        <f t="shared" si="9"/>
        <v>179</v>
      </c>
      <c r="B189" s="133" t="s">
        <v>932</v>
      </c>
      <c r="C189" s="91" t="s">
        <v>1119</v>
      </c>
      <c r="D189" s="179" t="s">
        <v>937</v>
      </c>
      <c r="E189" s="180">
        <v>73.59</v>
      </c>
      <c r="F189" s="181">
        <f t="shared" si="10"/>
        <v>29.999999999999996</v>
      </c>
      <c r="G189" s="180">
        <v>2207.6999999999998</v>
      </c>
      <c r="H189" s="180"/>
      <c r="I189" s="180">
        <v>250</v>
      </c>
      <c r="J189" s="180">
        <v>1150</v>
      </c>
      <c r="K189" s="182">
        <f t="shared" si="11"/>
        <v>3607.7</v>
      </c>
      <c r="L189" s="183"/>
      <c r="M189" s="196"/>
    </row>
    <row r="190" spans="1:13" s="102" customFormat="1" ht="39.75" customHeight="1" x14ac:dyDescent="0.25">
      <c r="A190" s="132">
        <f t="shared" si="9"/>
        <v>180</v>
      </c>
      <c r="B190" s="133" t="s">
        <v>932</v>
      </c>
      <c r="C190" s="91" t="s">
        <v>1120</v>
      </c>
      <c r="D190" s="179" t="s">
        <v>937</v>
      </c>
      <c r="E190" s="180">
        <v>73.59</v>
      </c>
      <c r="F190" s="181">
        <f t="shared" si="10"/>
        <v>29.999999999999996</v>
      </c>
      <c r="G190" s="180">
        <v>2207.6999999999998</v>
      </c>
      <c r="H190" s="180"/>
      <c r="I190" s="180">
        <v>250</v>
      </c>
      <c r="J190" s="180">
        <v>1150</v>
      </c>
      <c r="K190" s="182">
        <f t="shared" si="11"/>
        <v>3607.7</v>
      </c>
      <c r="L190" s="183"/>
      <c r="M190" s="196"/>
    </row>
    <row r="191" spans="1:13" s="102" customFormat="1" ht="39.75" customHeight="1" x14ac:dyDescent="0.25">
      <c r="A191" s="132">
        <f t="shared" si="9"/>
        <v>181</v>
      </c>
      <c r="B191" s="133" t="s">
        <v>932</v>
      </c>
      <c r="C191" s="91" t="s">
        <v>1121</v>
      </c>
      <c r="D191" s="179" t="s">
        <v>937</v>
      </c>
      <c r="E191" s="180">
        <v>73.59</v>
      </c>
      <c r="F191" s="181">
        <f t="shared" si="10"/>
        <v>29.999999999999996</v>
      </c>
      <c r="G191" s="180">
        <v>2207.6999999999998</v>
      </c>
      <c r="H191" s="180"/>
      <c r="I191" s="180">
        <v>250</v>
      </c>
      <c r="J191" s="180">
        <v>1150</v>
      </c>
      <c r="K191" s="182">
        <f t="shared" si="11"/>
        <v>3607.7</v>
      </c>
      <c r="L191" s="183"/>
      <c r="M191" s="196"/>
    </row>
    <row r="192" spans="1:13" s="102" customFormat="1" ht="39.75" customHeight="1" x14ac:dyDescent="0.25">
      <c r="A192" s="132">
        <f t="shared" si="9"/>
        <v>182</v>
      </c>
      <c r="B192" s="133" t="s">
        <v>932</v>
      </c>
      <c r="C192" s="91" t="s">
        <v>1122</v>
      </c>
      <c r="D192" s="179" t="s">
        <v>937</v>
      </c>
      <c r="E192" s="180">
        <v>73.59</v>
      </c>
      <c r="F192" s="181">
        <f t="shared" si="10"/>
        <v>29.999999999999996</v>
      </c>
      <c r="G192" s="180">
        <v>2207.6999999999998</v>
      </c>
      <c r="H192" s="180"/>
      <c r="I192" s="180">
        <v>250</v>
      </c>
      <c r="J192" s="180">
        <v>1150</v>
      </c>
      <c r="K192" s="182">
        <f t="shared" si="11"/>
        <v>3607.7</v>
      </c>
      <c r="L192" s="183"/>
      <c r="M192" s="196"/>
    </row>
    <row r="193" spans="1:13" s="102" customFormat="1" ht="39.75" customHeight="1" x14ac:dyDescent="0.25">
      <c r="A193" s="132">
        <f t="shared" si="9"/>
        <v>183</v>
      </c>
      <c r="B193" s="133" t="s">
        <v>932</v>
      </c>
      <c r="C193" s="91" t="s">
        <v>1123</v>
      </c>
      <c r="D193" s="179" t="s">
        <v>937</v>
      </c>
      <c r="E193" s="180">
        <v>73.59</v>
      </c>
      <c r="F193" s="181">
        <f t="shared" si="10"/>
        <v>29.999999999999996</v>
      </c>
      <c r="G193" s="180">
        <v>2207.6999999999998</v>
      </c>
      <c r="H193" s="180"/>
      <c r="I193" s="180">
        <v>250</v>
      </c>
      <c r="J193" s="180">
        <v>1150</v>
      </c>
      <c r="K193" s="182">
        <f t="shared" si="11"/>
        <v>3607.7</v>
      </c>
      <c r="L193" s="183"/>
      <c r="M193" s="196"/>
    </row>
    <row r="194" spans="1:13" s="102" customFormat="1" ht="39.75" customHeight="1" x14ac:dyDescent="0.25">
      <c r="A194" s="132">
        <f t="shared" si="9"/>
        <v>184</v>
      </c>
      <c r="B194" s="133" t="s">
        <v>932</v>
      </c>
      <c r="C194" s="91" t="s">
        <v>1124</v>
      </c>
      <c r="D194" s="179" t="s">
        <v>937</v>
      </c>
      <c r="E194" s="180">
        <v>73.59</v>
      </c>
      <c r="F194" s="181">
        <f t="shared" si="10"/>
        <v>29.999999999999996</v>
      </c>
      <c r="G194" s="180">
        <v>2207.6999999999998</v>
      </c>
      <c r="H194" s="180"/>
      <c r="I194" s="180">
        <v>250</v>
      </c>
      <c r="J194" s="180">
        <v>1150</v>
      </c>
      <c r="K194" s="182">
        <f t="shared" si="11"/>
        <v>3607.7</v>
      </c>
      <c r="L194" s="183"/>
      <c r="M194" s="196"/>
    </row>
    <row r="195" spans="1:13" s="102" customFormat="1" ht="39.75" customHeight="1" x14ac:dyDescent="0.25">
      <c r="A195" s="132">
        <f t="shared" si="9"/>
        <v>185</v>
      </c>
      <c r="B195" s="133" t="s">
        <v>932</v>
      </c>
      <c r="C195" s="91" t="s">
        <v>1125</v>
      </c>
      <c r="D195" s="179" t="s">
        <v>937</v>
      </c>
      <c r="E195" s="180">
        <v>73.59</v>
      </c>
      <c r="F195" s="181">
        <f t="shared" si="10"/>
        <v>29.999999999999996</v>
      </c>
      <c r="G195" s="180">
        <v>2207.6999999999998</v>
      </c>
      <c r="H195" s="180"/>
      <c r="I195" s="180">
        <v>250</v>
      </c>
      <c r="J195" s="180">
        <v>1150</v>
      </c>
      <c r="K195" s="182">
        <f t="shared" si="11"/>
        <v>3607.7</v>
      </c>
      <c r="L195" s="183"/>
      <c r="M195" s="196"/>
    </row>
    <row r="196" spans="1:13" s="102" customFormat="1" ht="39.75" customHeight="1" x14ac:dyDescent="0.25">
      <c r="A196" s="132">
        <f t="shared" si="9"/>
        <v>186</v>
      </c>
      <c r="B196" s="133" t="s">
        <v>932</v>
      </c>
      <c r="C196" s="91" t="s">
        <v>1126</v>
      </c>
      <c r="D196" s="179" t="s">
        <v>937</v>
      </c>
      <c r="E196" s="180">
        <v>73.59</v>
      </c>
      <c r="F196" s="181">
        <f t="shared" si="10"/>
        <v>29.999999999999996</v>
      </c>
      <c r="G196" s="180">
        <v>2207.6999999999998</v>
      </c>
      <c r="H196" s="180"/>
      <c r="I196" s="180">
        <v>250</v>
      </c>
      <c r="J196" s="180">
        <v>1150</v>
      </c>
      <c r="K196" s="182">
        <f t="shared" si="11"/>
        <v>3607.7</v>
      </c>
      <c r="L196" s="183"/>
      <c r="M196" s="196"/>
    </row>
    <row r="197" spans="1:13" s="102" customFormat="1" ht="39.75" customHeight="1" x14ac:dyDescent="0.25">
      <c r="A197" s="132">
        <f t="shared" si="9"/>
        <v>187</v>
      </c>
      <c r="B197" s="133" t="s">
        <v>932</v>
      </c>
      <c r="C197" s="91" t="s">
        <v>1127</v>
      </c>
      <c r="D197" s="179" t="s">
        <v>934</v>
      </c>
      <c r="E197" s="180">
        <v>71.400000000000006</v>
      </c>
      <c r="F197" s="181">
        <f t="shared" si="10"/>
        <v>29.999999999999996</v>
      </c>
      <c r="G197" s="180">
        <v>2142</v>
      </c>
      <c r="H197" s="180"/>
      <c r="I197" s="180">
        <v>250</v>
      </c>
      <c r="J197" s="180">
        <v>1380</v>
      </c>
      <c r="K197" s="182">
        <f t="shared" si="11"/>
        <v>3772</v>
      </c>
      <c r="L197" s="183"/>
      <c r="M197" s="196"/>
    </row>
    <row r="198" spans="1:13" s="102" customFormat="1" ht="39.75" customHeight="1" x14ac:dyDescent="0.25">
      <c r="A198" s="132">
        <f t="shared" si="9"/>
        <v>188</v>
      </c>
      <c r="B198" s="133" t="s">
        <v>932</v>
      </c>
      <c r="C198" s="91" t="s">
        <v>1128</v>
      </c>
      <c r="D198" s="179" t="s">
        <v>934</v>
      </c>
      <c r="E198" s="180">
        <v>71.400000000000006</v>
      </c>
      <c r="F198" s="181">
        <f t="shared" si="10"/>
        <v>29.999999999999996</v>
      </c>
      <c r="G198" s="180">
        <v>2142</v>
      </c>
      <c r="H198" s="180"/>
      <c r="I198" s="180">
        <v>250</v>
      </c>
      <c r="J198" s="180">
        <v>1380</v>
      </c>
      <c r="K198" s="182">
        <f t="shared" si="11"/>
        <v>3772</v>
      </c>
      <c r="L198" s="183"/>
      <c r="M198" s="196"/>
    </row>
    <row r="199" spans="1:13" s="102" customFormat="1" ht="39.75" customHeight="1" x14ac:dyDescent="0.25">
      <c r="A199" s="132">
        <f t="shared" si="9"/>
        <v>189</v>
      </c>
      <c r="B199" s="133" t="s">
        <v>932</v>
      </c>
      <c r="C199" s="91" t="s">
        <v>1129</v>
      </c>
      <c r="D199" s="179" t="s">
        <v>934</v>
      </c>
      <c r="E199" s="180">
        <v>71.400000000000006</v>
      </c>
      <c r="F199" s="181">
        <f t="shared" si="10"/>
        <v>29.999999999999996</v>
      </c>
      <c r="G199" s="180">
        <v>2142</v>
      </c>
      <c r="H199" s="180">
        <v>35</v>
      </c>
      <c r="I199" s="180">
        <v>250</v>
      </c>
      <c r="J199" s="180">
        <v>1380</v>
      </c>
      <c r="K199" s="182">
        <f t="shared" si="11"/>
        <v>3807</v>
      </c>
      <c r="L199" s="183"/>
      <c r="M199" s="196"/>
    </row>
    <row r="200" spans="1:13" s="102" customFormat="1" ht="39.75" customHeight="1" x14ac:dyDescent="0.25">
      <c r="A200" s="132">
        <f t="shared" si="9"/>
        <v>190</v>
      </c>
      <c r="B200" s="133" t="s">
        <v>932</v>
      </c>
      <c r="C200" s="91" t="s">
        <v>1130</v>
      </c>
      <c r="D200" s="179" t="s">
        <v>934</v>
      </c>
      <c r="E200" s="180">
        <v>71.400000000000006</v>
      </c>
      <c r="F200" s="181">
        <f t="shared" si="10"/>
        <v>29.999999999999996</v>
      </c>
      <c r="G200" s="180">
        <v>2142</v>
      </c>
      <c r="H200" s="180"/>
      <c r="I200" s="180">
        <v>250</v>
      </c>
      <c r="J200" s="180">
        <v>1380</v>
      </c>
      <c r="K200" s="182">
        <f t="shared" si="11"/>
        <v>3772</v>
      </c>
      <c r="L200" s="183"/>
      <c r="M200" s="196"/>
    </row>
    <row r="201" spans="1:13" s="102" customFormat="1" ht="39.75" customHeight="1" x14ac:dyDescent="0.25">
      <c r="A201" s="132">
        <f t="shared" si="9"/>
        <v>191</v>
      </c>
      <c r="B201" s="133" t="s">
        <v>932</v>
      </c>
      <c r="C201" s="91" t="s">
        <v>1131</v>
      </c>
      <c r="D201" s="179" t="s">
        <v>934</v>
      </c>
      <c r="E201" s="180">
        <v>71.400000000000006</v>
      </c>
      <c r="F201" s="181">
        <f t="shared" si="10"/>
        <v>29.999999999999996</v>
      </c>
      <c r="G201" s="180">
        <v>2142</v>
      </c>
      <c r="H201" s="180"/>
      <c r="I201" s="180">
        <v>250</v>
      </c>
      <c r="J201" s="180">
        <v>1380</v>
      </c>
      <c r="K201" s="182">
        <f t="shared" si="11"/>
        <v>3772</v>
      </c>
      <c r="L201" s="183"/>
      <c r="M201" s="196"/>
    </row>
    <row r="202" spans="1:13" s="102" customFormat="1" ht="39.75" customHeight="1" x14ac:dyDescent="0.25">
      <c r="A202" s="132">
        <f t="shared" si="9"/>
        <v>192</v>
      </c>
      <c r="B202" s="133" t="s">
        <v>932</v>
      </c>
      <c r="C202" s="91" t="s">
        <v>1132</v>
      </c>
      <c r="D202" s="179" t="s">
        <v>934</v>
      </c>
      <c r="E202" s="180">
        <v>71.400000000000006</v>
      </c>
      <c r="F202" s="181">
        <f t="shared" si="10"/>
        <v>29.999999999999996</v>
      </c>
      <c r="G202" s="180">
        <v>2142</v>
      </c>
      <c r="H202" s="180"/>
      <c r="I202" s="180">
        <v>250</v>
      </c>
      <c r="J202" s="180">
        <v>1380</v>
      </c>
      <c r="K202" s="182">
        <f t="shared" si="11"/>
        <v>3772</v>
      </c>
      <c r="L202" s="183"/>
      <c r="M202" s="196"/>
    </row>
    <row r="203" spans="1:13" s="102" customFormat="1" ht="39.75" customHeight="1" x14ac:dyDescent="0.25">
      <c r="A203" s="132">
        <f t="shared" si="9"/>
        <v>193</v>
      </c>
      <c r="B203" s="133" t="s">
        <v>932</v>
      </c>
      <c r="C203" s="91" t="s">
        <v>1133</v>
      </c>
      <c r="D203" s="179" t="s">
        <v>937</v>
      </c>
      <c r="E203" s="180">
        <v>73.59</v>
      </c>
      <c r="F203" s="181">
        <f t="shared" si="10"/>
        <v>29.999999999999996</v>
      </c>
      <c r="G203" s="180">
        <v>2207.6999999999998</v>
      </c>
      <c r="H203" s="180"/>
      <c r="I203" s="180">
        <v>250</v>
      </c>
      <c r="J203" s="180">
        <v>1150</v>
      </c>
      <c r="K203" s="182">
        <f t="shared" si="11"/>
        <v>3607.7</v>
      </c>
      <c r="L203" s="183"/>
      <c r="M203" s="196"/>
    </row>
    <row r="204" spans="1:13" s="102" customFormat="1" ht="39.75" customHeight="1" x14ac:dyDescent="0.25">
      <c r="A204" s="132">
        <f t="shared" si="9"/>
        <v>194</v>
      </c>
      <c r="B204" s="133" t="s">
        <v>932</v>
      </c>
      <c r="C204" s="91" t="s">
        <v>1134</v>
      </c>
      <c r="D204" s="179" t="s">
        <v>937</v>
      </c>
      <c r="E204" s="180">
        <v>73.59</v>
      </c>
      <c r="F204" s="181">
        <f t="shared" si="10"/>
        <v>29.999999999999996</v>
      </c>
      <c r="G204" s="180">
        <v>2207.6999999999998</v>
      </c>
      <c r="H204" s="180"/>
      <c r="I204" s="180">
        <v>250</v>
      </c>
      <c r="J204" s="180">
        <v>1150</v>
      </c>
      <c r="K204" s="182">
        <f t="shared" si="11"/>
        <v>3607.7</v>
      </c>
      <c r="L204" s="183"/>
      <c r="M204" s="196"/>
    </row>
    <row r="205" spans="1:13" s="102" customFormat="1" ht="39.75" customHeight="1" x14ac:dyDescent="0.25">
      <c r="A205" s="132">
        <f t="shared" ref="A205:A268" si="12">A204+1</f>
        <v>195</v>
      </c>
      <c r="B205" s="133" t="s">
        <v>932</v>
      </c>
      <c r="C205" s="91" t="s">
        <v>1135</v>
      </c>
      <c r="D205" s="179" t="s">
        <v>937</v>
      </c>
      <c r="E205" s="180">
        <v>73.59</v>
      </c>
      <c r="F205" s="181">
        <f t="shared" si="10"/>
        <v>29.999999999999996</v>
      </c>
      <c r="G205" s="180">
        <v>2207.6999999999998</v>
      </c>
      <c r="H205" s="180"/>
      <c r="I205" s="180">
        <v>250</v>
      </c>
      <c r="J205" s="180">
        <v>1150</v>
      </c>
      <c r="K205" s="182">
        <f t="shared" si="11"/>
        <v>3607.7</v>
      </c>
      <c r="L205" s="183"/>
      <c r="M205" s="196"/>
    </row>
    <row r="206" spans="1:13" s="102" customFormat="1" ht="39.75" customHeight="1" x14ac:dyDescent="0.25">
      <c r="A206" s="132">
        <f t="shared" si="12"/>
        <v>196</v>
      </c>
      <c r="B206" s="133" t="s">
        <v>932</v>
      </c>
      <c r="C206" s="91" t="s">
        <v>1136</v>
      </c>
      <c r="D206" s="179" t="s">
        <v>1137</v>
      </c>
      <c r="E206" s="180">
        <v>76.5</v>
      </c>
      <c r="F206" s="181">
        <f t="shared" si="10"/>
        <v>30.035294117647055</v>
      </c>
      <c r="G206" s="180">
        <v>2297.6999999999998</v>
      </c>
      <c r="H206" s="180">
        <v>35</v>
      </c>
      <c r="I206" s="180">
        <v>250</v>
      </c>
      <c r="J206" s="180">
        <v>1150</v>
      </c>
      <c r="K206" s="182">
        <f t="shared" si="11"/>
        <v>3732.7</v>
      </c>
      <c r="L206" s="183"/>
      <c r="M206" s="196"/>
    </row>
    <row r="207" spans="1:13" s="102" customFormat="1" ht="39.75" customHeight="1" x14ac:dyDescent="0.25">
      <c r="A207" s="132">
        <f t="shared" si="12"/>
        <v>197</v>
      </c>
      <c r="B207" s="133" t="s">
        <v>932</v>
      </c>
      <c r="C207" s="91" t="s">
        <v>1138</v>
      </c>
      <c r="D207" s="179" t="s">
        <v>934</v>
      </c>
      <c r="E207" s="180">
        <v>71.400000000000006</v>
      </c>
      <c r="F207" s="181">
        <f t="shared" si="10"/>
        <v>29.999999999999996</v>
      </c>
      <c r="G207" s="180">
        <v>2142</v>
      </c>
      <c r="H207" s="180"/>
      <c r="I207" s="180">
        <v>250</v>
      </c>
      <c r="J207" s="180">
        <v>1380</v>
      </c>
      <c r="K207" s="182">
        <f t="shared" si="11"/>
        <v>3772</v>
      </c>
      <c r="L207" s="183"/>
      <c r="M207" s="196"/>
    </row>
    <row r="208" spans="1:13" s="102" customFormat="1" ht="39.75" customHeight="1" x14ac:dyDescent="0.25">
      <c r="A208" s="132">
        <f t="shared" si="12"/>
        <v>198</v>
      </c>
      <c r="B208" s="133" t="s">
        <v>932</v>
      </c>
      <c r="C208" s="161" t="s">
        <v>1139</v>
      </c>
      <c r="D208" s="179" t="s">
        <v>934</v>
      </c>
      <c r="E208" s="180">
        <v>71.400000000000006</v>
      </c>
      <c r="F208" s="181">
        <f t="shared" si="10"/>
        <v>29.999999999999996</v>
      </c>
      <c r="G208" s="180">
        <v>2142</v>
      </c>
      <c r="H208" s="180"/>
      <c r="I208" s="180">
        <v>250</v>
      </c>
      <c r="J208" s="180">
        <v>1380</v>
      </c>
      <c r="K208" s="182">
        <f t="shared" si="11"/>
        <v>3772</v>
      </c>
      <c r="L208" s="183"/>
      <c r="M208" s="207">
        <v>1050</v>
      </c>
    </row>
    <row r="209" spans="1:13" s="102" customFormat="1" ht="39.75" customHeight="1" x14ac:dyDescent="0.25">
      <c r="A209" s="132">
        <f t="shared" si="12"/>
        <v>199</v>
      </c>
      <c r="B209" s="133" t="s">
        <v>932</v>
      </c>
      <c r="C209" s="91" t="s">
        <v>1140</v>
      </c>
      <c r="D209" s="179" t="s">
        <v>934</v>
      </c>
      <c r="E209" s="180">
        <v>71.400000000000006</v>
      </c>
      <c r="F209" s="181">
        <f t="shared" si="10"/>
        <v>29.999999999999996</v>
      </c>
      <c r="G209" s="180">
        <v>2142</v>
      </c>
      <c r="H209" s="180"/>
      <c r="I209" s="180">
        <v>250</v>
      </c>
      <c r="J209" s="180">
        <v>1380</v>
      </c>
      <c r="K209" s="182">
        <f t="shared" si="11"/>
        <v>3772</v>
      </c>
      <c r="L209" s="183"/>
      <c r="M209" s="196"/>
    </row>
    <row r="210" spans="1:13" s="102" customFormat="1" ht="39.75" customHeight="1" x14ac:dyDescent="0.25">
      <c r="A210" s="132">
        <f t="shared" si="12"/>
        <v>200</v>
      </c>
      <c r="B210" s="133" t="s">
        <v>932</v>
      </c>
      <c r="C210" s="91" t="s">
        <v>1141</v>
      </c>
      <c r="D210" s="179" t="s">
        <v>934</v>
      </c>
      <c r="E210" s="180">
        <v>73.59</v>
      </c>
      <c r="F210" s="181">
        <f t="shared" si="10"/>
        <v>29.999999999999996</v>
      </c>
      <c r="G210" s="180">
        <v>2207.6999999999998</v>
      </c>
      <c r="H210" s="180"/>
      <c r="I210" s="180">
        <v>250</v>
      </c>
      <c r="J210" s="180">
        <v>1150</v>
      </c>
      <c r="K210" s="182">
        <f t="shared" si="11"/>
        <v>3607.7</v>
      </c>
      <c r="L210" s="183"/>
      <c r="M210" s="196"/>
    </row>
    <row r="211" spans="1:13" s="102" customFormat="1" ht="39.75" customHeight="1" x14ac:dyDescent="0.25">
      <c r="A211" s="132">
        <f t="shared" si="12"/>
        <v>201</v>
      </c>
      <c r="B211" s="133" t="s">
        <v>932</v>
      </c>
      <c r="C211" s="91" t="s">
        <v>1142</v>
      </c>
      <c r="D211" s="179" t="s">
        <v>937</v>
      </c>
      <c r="E211" s="180">
        <v>73.59</v>
      </c>
      <c r="F211" s="181">
        <f t="shared" si="10"/>
        <v>29.999999999999996</v>
      </c>
      <c r="G211" s="180">
        <v>2207.6999999999998</v>
      </c>
      <c r="H211" s="180"/>
      <c r="I211" s="180">
        <v>250</v>
      </c>
      <c r="J211" s="180">
        <v>1150</v>
      </c>
      <c r="K211" s="182">
        <f t="shared" si="11"/>
        <v>3607.7</v>
      </c>
      <c r="L211" s="183"/>
      <c r="M211" s="196"/>
    </row>
    <row r="212" spans="1:13" s="102" customFormat="1" ht="39.75" customHeight="1" x14ac:dyDescent="0.25">
      <c r="A212" s="132">
        <f t="shared" si="12"/>
        <v>202</v>
      </c>
      <c r="B212" s="133" t="s">
        <v>932</v>
      </c>
      <c r="C212" s="91" t="s">
        <v>1143</v>
      </c>
      <c r="D212" s="179" t="s">
        <v>937</v>
      </c>
      <c r="E212" s="180">
        <v>73.59</v>
      </c>
      <c r="F212" s="181">
        <f t="shared" si="10"/>
        <v>29.999999999999996</v>
      </c>
      <c r="G212" s="180">
        <v>2207.6999999999998</v>
      </c>
      <c r="H212" s="180"/>
      <c r="I212" s="180">
        <v>250</v>
      </c>
      <c r="J212" s="180">
        <v>1150</v>
      </c>
      <c r="K212" s="182">
        <f t="shared" si="11"/>
        <v>3607.7</v>
      </c>
      <c r="L212" s="183"/>
      <c r="M212" s="196"/>
    </row>
    <row r="213" spans="1:13" s="102" customFormat="1" ht="39.75" customHeight="1" x14ac:dyDescent="0.25">
      <c r="A213" s="132">
        <f t="shared" si="12"/>
        <v>203</v>
      </c>
      <c r="B213" s="133" t="s">
        <v>932</v>
      </c>
      <c r="C213" s="91" t="s">
        <v>1144</v>
      </c>
      <c r="D213" s="179" t="s">
        <v>937</v>
      </c>
      <c r="E213" s="180">
        <v>73.59</v>
      </c>
      <c r="F213" s="181">
        <f t="shared" si="10"/>
        <v>29.999999999999996</v>
      </c>
      <c r="G213" s="180">
        <v>2207.6999999999998</v>
      </c>
      <c r="H213" s="180"/>
      <c r="I213" s="180">
        <v>250</v>
      </c>
      <c r="J213" s="180">
        <v>1150</v>
      </c>
      <c r="K213" s="182">
        <f t="shared" si="11"/>
        <v>3607.7</v>
      </c>
      <c r="L213" s="183"/>
      <c r="M213" s="196"/>
    </row>
    <row r="214" spans="1:13" s="102" customFormat="1" ht="39.75" customHeight="1" x14ac:dyDescent="0.25">
      <c r="A214" s="132">
        <f t="shared" si="12"/>
        <v>204</v>
      </c>
      <c r="B214" s="133" t="s">
        <v>932</v>
      </c>
      <c r="C214" s="91" t="s">
        <v>1145</v>
      </c>
      <c r="D214" s="179" t="s">
        <v>937</v>
      </c>
      <c r="E214" s="180">
        <v>73.59</v>
      </c>
      <c r="F214" s="181">
        <f t="shared" si="10"/>
        <v>29.999999999999996</v>
      </c>
      <c r="G214" s="180">
        <v>2207.6999999999998</v>
      </c>
      <c r="H214" s="180"/>
      <c r="I214" s="180">
        <v>250</v>
      </c>
      <c r="J214" s="180">
        <v>1150</v>
      </c>
      <c r="K214" s="182">
        <f t="shared" si="11"/>
        <v>3607.7</v>
      </c>
      <c r="L214" s="183"/>
      <c r="M214" s="196"/>
    </row>
    <row r="215" spans="1:13" s="102" customFormat="1" ht="39.75" customHeight="1" x14ac:dyDescent="0.25">
      <c r="A215" s="132">
        <f t="shared" si="12"/>
        <v>205</v>
      </c>
      <c r="B215" s="133" t="s">
        <v>932</v>
      </c>
      <c r="C215" s="91" t="s">
        <v>1146</v>
      </c>
      <c r="D215" s="179" t="s">
        <v>937</v>
      </c>
      <c r="E215" s="180">
        <v>73.59</v>
      </c>
      <c r="F215" s="181">
        <f t="shared" si="10"/>
        <v>29.999999999999996</v>
      </c>
      <c r="G215" s="180">
        <v>2207.6999999999998</v>
      </c>
      <c r="H215" s="180"/>
      <c r="I215" s="180">
        <v>250</v>
      </c>
      <c r="J215" s="180">
        <v>1150</v>
      </c>
      <c r="K215" s="182">
        <f t="shared" si="11"/>
        <v>3607.7</v>
      </c>
      <c r="L215" s="183"/>
      <c r="M215" s="196"/>
    </row>
    <row r="216" spans="1:13" s="102" customFormat="1" ht="39.75" customHeight="1" x14ac:dyDescent="0.25">
      <c r="A216" s="132">
        <f t="shared" si="12"/>
        <v>206</v>
      </c>
      <c r="B216" s="133" t="s">
        <v>932</v>
      </c>
      <c r="C216" s="91" t="s">
        <v>1147</v>
      </c>
      <c r="D216" s="179" t="s">
        <v>937</v>
      </c>
      <c r="E216" s="180">
        <v>73.59</v>
      </c>
      <c r="F216" s="181">
        <f t="shared" si="10"/>
        <v>29.999999999999996</v>
      </c>
      <c r="G216" s="180">
        <v>2207.6999999999998</v>
      </c>
      <c r="H216" s="180"/>
      <c r="I216" s="180">
        <v>250</v>
      </c>
      <c r="J216" s="180">
        <v>1150</v>
      </c>
      <c r="K216" s="182">
        <f t="shared" si="11"/>
        <v>3607.7</v>
      </c>
      <c r="L216" s="183"/>
      <c r="M216" s="196"/>
    </row>
    <row r="217" spans="1:13" s="102" customFormat="1" ht="39.75" customHeight="1" x14ac:dyDescent="0.25">
      <c r="A217" s="132">
        <f t="shared" si="12"/>
        <v>207</v>
      </c>
      <c r="B217" s="133" t="s">
        <v>932</v>
      </c>
      <c r="C217" s="91" t="s">
        <v>1148</v>
      </c>
      <c r="D217" s="179" t="s">
        <v>937</v>
      </c>
      <c r="E217" s="180">
        <v>73.59</v>
      </c>
      <c r="F217" s="181">
        <f t="shared" si="10"/>
        <v>29.999999999999996</v>
      </c>
      <c r="G217" s="180">
        <v>2207.6999999999998</v>
      </c>
      <c r="H217" s="180"/>
      <c r="I217" s="180">
        <v>250</v>
      </c>
      <c r="J217" s="180">
        <v>1150</v>
      </c>
      <c r="K217" s="182">
        <f t="shared" si="11"/>
        <v>3607.7</v>
      </c>
      <c r="L217" s="183"/>
      <c r="M217" s="196"/>
    </row>
    <row r="218" spans="1:13" s="102" customFormat="1" ht="39.75" customHeight="1" x14ac:dyDescent="0.25">
      <c r="A218" s="132">
        <f t="shared" si="12"/>
        <v>208</v>
      </c>
      <c r="B218" s="133" t="s">
        <v>932</v>
      </c>
      <c r="C218" s="91" t="s">
        <v>1149</v>
      </c>
      <c r="D218" s="179" t="s">
        <v>937</v>
      </c>
      <c r="E218" s="180">
        <v>73.59</v>
      </c>
      <c r="F218" s="181">
        <f t="shared" si="10"/>
        <v>29.999999999999996</v>
      </c>
      <c r="G218" s="180">
        <v>2207.6999999999998</v>
      </c>
      <c r="H218" s="180"/>
      <c r="I218" s="180">
        <v>250</v>
      </c>
      <c r="J218" s="180">
        <v>1150</v>
      </c>
      <c r="K218" s="182">
        <f t="shared" si="11"/>
        <v>3607.7</v>
      </c>
      <c r="L218" s="183"/>
      <c r="M218" s="196"/>
    </row>
    <row r="219" spans="1:13" s="102" customFormat="1" ht="39.75" customHeight="1" x14ac:dyDescent="0.25">
      <c r="A219" s="132">
        <f t="shared" si="12"/>
        <v>209</v>
      </c>
      <c r="B219" s="133" t="s">
        <v>932</v>
      </c>
      <c r="C219" s="91" t="s">
        <v>1150</v>
      </c>
      <c r="D219" s="179" t="s">
        <v>937</v>
      </c>
      <c r="E219" s="180">
        <v>73.59</v>
      </c>
      <c r="F219" s="181">
        <f t="shared" si="10"/>
        <v>29.999999999999996</v>
      </c>
      <c r="G219" s="180">
        <v>2207.6999999999998</v>
      </c>
      <c r="H219" s="180"/>
      <c r="I219" s="180">
        <v>250</v>
      </c>
      <c r="J219" s="180">
        <v>1150</v>
      </c>
      <c r="K219" s="182">
        <f t="shared" si="11"/>
        <v>3607.7</v>
      </c>
      <c r="L219" s="183"/>
      <c r="M219" s="196"/>
    </row>
    <row r="220" spans="1:13" s="102" customFormat="1" ht="39.75" customHeight="1" x14ac:dyDescent="0.25">
      <c r="A220" s="132">
        <f t="shared" si="12"/>
        <v>210</v>
      </c>
      <c r="B220" s="133" t="s">
        <v>932</v>
      </c>
      <c r="C220" s="91" t="s">
        <v>1151</v>
      </c>
      <c r="D220" s="179" t="s">
        <v>937</v>
      </c>
      <c r="E220" s="180">
        <v>73.59</v>
      </c>
      <c r="F220" s="181">
        <f t="shared" si="10"/>
        <v>29.999999999999996</v>
      </c>
      <c r="G220" s="180">
        <v>2207.6999999999998</v>
      </c>
      <c r="H220" s="180"/>
      <c r="I220" s="180">
        <v>250</v>
      </c>
      <c r="J220" s="180">
        <v>1150</v>
      </c>
      <c r="K220" s="182">
        <f t="shared" si="11"/>
        <v>3607.7</v>
      </c>
      <c r="L220" s="183"/>
      <c r="M220" s="196"/>
    </row>
    <row r="221" spans="1:13" s="102" customFormat="1" ht="39.75" customHeight="1" x14ac:dyDescent="0.25">
      <c r="A221" s="132">
        <f t="shared" si="12"/>
        <v>211</v>
      </c>
      <c r="B221" s="133" t="s">
        <v>932</v>
      </c>
      <c r="C221" s="91" t="s">
        <v>1152</v>
      </c>
      <c r="D221" s="179" t="s">
        <v>937</v>
      </c>
      <c r="E221" s="180">
        <v>73.59</v>
      </c>
      <c r="F221" s="181">
        <f t="shared" si="10"/>
        <v>29.999999999999996</v>
      </c>
      <c r="G221" s="180">
        <v>2207.6999999999998</v>
      </c>
      <c r="H221" s="180"/>
      <c r="I221" s="180">
        <v>250</v>
      </c>
      <c r="J221" s="180">
        <v>1150</v>
      </c>
      <c r="K221" s="182">
        <f t="shared" si="11"/>
        <v>3607.7</v>
      </c>
      <c r="L221" s="183"/>
      <c r="M221" s="196"/>
    </row>
    <row r="222" spans="1:13" s="102" customFormat="1" ht="39.75" customHeight="1" x14ac:dyDescent="0.25">
      <c r="A222" s="132">
        <f t="shared" si="12"/>
        <v>212</v>
      </c>
      <c r="B222" s="133" t="s">
        <v>932</v>
      </c>
      <c r="C222" s="91" t="s">
        <v>1153</v>
      </c>
      <c r="D222" s="179" t="s">
        <v>937</v>
      </c>
      <c r="E222" s="180">
        <v>73.59</v>
      </c>
      <c r="F222" s="181">
        <f t="shared" si="10"/>
        <v>29.999999999999996</v>
      </c>
      <c r="G222" s="180">
        <v>2207.6999999999998</v>
      </c>
      <c r="H222" s="180"/>
      <c r="I222" s="180">
        <v>250</v>
      </c>
      <c r="J222" s="180">
        <v>1150</v>
      </c>
      <c r="K222" s="182">
        <f t="shared" si="11"/>
        <v>3607.7</v>
      </c>
      <c r="L222" s="183"/>
      <c r="M222" s="196"/>
    </row>
    <row r="223" spans="1:13" s="102" customFormat="1" ht="39.75" customHeight="1" x14ac:dyDescent="0.25">
      <c r="A223" s="132">
        <f t="shared" si="12"/>
        <v>213</v>
      </c>
      <c r="B223" s="133" t="s">
        <v>932</v>
      </c>
      <c r="C223" s="91" t="s">
        <v>1154</v>
      </c>
      <c r="D223" s="179" t="s">
        <v>937</v>
      </c>
      <c r="E223" s="180">
        <v>73.59</v>
      </c>
      <c r="F223" s="181">
        <f t="shared" si="10"/>
        <v>90.999999999999986</v>
      </c>
      <c r="G223" s="180">
        <v>6696.69</v>
      </c>
      <c r="H223" s="180"/>
      <c r="I223" s="180">
        <v>750</v>
      </c>
      <c r="J223" s="180">
        <v>3450</v>
      </c>
      <c r="K223" s="182">
        <f t="shared" si="11"/>
        <v>10896.689999999999</v>
      </c>
      <c r="L223" s="183" t="s">
        <v>1084</v>
      </c>
      <c r="M223" s="196"/>
    </row>
    <row r="224" spans="1:13" s="102" customFormat="1" ht="39.75" customHeight="1" x14ac:dyDescent="0.25">
      <c r="A224" s="132">
        <f t="shared" si="12"/>
        <v>214</v>
      </c>
      <c r="B224" s="133" t="s">
        <v>932</v>
      </c>
      <c r="C224" s="91" t="s">
        <v>1155</v>
      </c>
      <c r="D224" s="179" t="s">
        <v>937</v>
      </c>
      <c r="E224" s="180">
        <v>73.59</v>
      </c>
      <c r="F224" s="181">
        <f t="shared" si="10"/>
        <v>90.999999999999986</v>
      </c>
      <c r="G224" s="180">
        <v>6696.69</v>
      </c>
      <c r="H224" s="180"/>
      <c r="I224" s="180">
        <v>750</v>
      </c>
      <c r="J224" s="180">
        <v>3450</v>
      </c>
      <c r="K224" s="182">
        <f t="shared" si="11"/>
        <v>10896.689999999999</v>
      </c>
      <c r="L224" s="183" t="s">
        <v>1084</v>
      </c>
      <c r="M224" s="196"/>
    </row>
    <row r="225" spans="1:13" s="102" customFormat="1" ht="39.75" customHeight="1" x14ac:dyDescent="0.25">
      <c r="A225" s="132">
        <f t="shared" si="12"/>
        <v>215</v>
      </c>
      <c r="B225" s="133" t="s">
        <v>932</v>
      </c>
      <c r="C225" s="91" t="s">
        <v>1156</v>
      </c>
      <c r="D225" s="179" t="s">
        <v>937</v>
      </c>
      <c r="E225" s="180">
        <v>73.59</v>
      </c>
      <c r="F225" s="181">
        <f t="shared" si="10"/>
        <v>90.999999999999986</v>
      </c>
      <c r="G225" s="180">
        <v>6696.69</v>
      </c>
      <c r="H225" s="180"/>
      <c r="I225" s="180">
        <v>750</v>
      </c>
      <c r="J225" s="180">
        <v>3450</v>
      </c>
      <c r="K225" s="182">
        <f t="shared" si="11"/>
        <v>10896.689999999999</v>
      </c>
      <c r="L225" s="183" t="s">
        <v>1084</v>
      </c>
      <c r="M225" s="196"/>
    </row>
    <row r="226" spans="1:13" s="102" customFormat="1" ht="39.75" customHeight="1" x14ac:dyDescent="0.25">
      <c r="A226" s="132">
        <f t="shared" si="12"/>
        <v>216</v>
      </c>
      <c r="B226" s="133" t="s">
        <v>932</v>
      </c>
      <c r="C226" s="91" t="s">
        <v>1157</v>
      </c>
      <c r="D226" s="179" t="s">
        <v>937</v>
      </c>
      <c r="E226" s="180">
        <v>73.59</v>
      </c>
      <c r="F226" s="181">
        <f t="shared" si="10"/>
        <v>90.999999999999986</v>
      </c>
      <c r="G226" s="180">
        <v>6696.69</v>
      </c>
      <c r="H226" s="180"/>
      <c r="I226" s="180">
        <v>750</v>
      </c>
      <c r="J226" s="180">
        <v>3450</v>
      </c>
      <c r="K226" s="182">
        <f t="shared" si="11"/>
        <v>10896.689999999999</v>
      </c>
      <c r="L226" s="183" t="s">
        <v>1084</v>
      </c>
      <c r="M226" s="196"/>
    </row>
    <row r="227" spans="1:13" s="102" customFormat="1" ht="39.75" customHeight="1" x14ac:dyDescent="0.25">
      <c r="A227" s="132">
        <f t="shared" si="12"/>
        <v>217</v>
      </c>
      <c r="B227" s="133" t="s">
        <v>932</v>
      </c>
      <c r="C227" s="91" t="s">
        <v>1158</v>
      </c>
      <c r="D227" s="179" t="s">
        <v>937</v>
      </c>
      <c r="E227" s="180">
        <v>73.59</v>
      </c>
      <c r="F227" s="181">
        <f t="shared" si="10"/>
        <v>90.999999999999986</v>
      </c>
      <c r="G227" s="180">
        <v>6696.69</v>
      </c>
      <c r="H227" s="180"/>
      <c r="I227" s="180">
        <v>750</v>
      </c>
      <c r="J227" s="180">
        <v>3450</v>
      </c>
      <c r="K227" s="182">
        <f t="shared" si="11"/>
        <v>10896.689999999999</v>
      </c>
      <c r="L227" s="183" t="s">
        <v>1084</v>
      </c>
      <c r="M227" s="196"/>
    </row>
    <row r="228" spans="1:13" s="102" customFormat="1" ht="39.75" customHeight="1" x14ac:dyDescent="0.25">
      <c r="A228" s="132">
        <f t="shared" si="12"/>
        <v>218</v>
      </c>
      <c r="B228" s="133" t="s">
        <v>932</v>
      </c>
      <c r="C228" s="91" t="s">
        <v>1159</v>
      </c>
      <c r="D228" s="179" t="s">
        <v>937</v>
      </c>
      <c r="E228" s="180">
        <v>73.59</v>
      </c>
      <c r="F228" s="181">
        <f t="shared" si="10"/>
        <v>90.999999999999986</v>
      </c>
      <c r="G228" s="180">
        <v>6696.69</v>
      </c>
      <c r="H228" s="180"/>
      <c r="I228" s="180">
        <v>750</v>
      </c>
      <c r="J228" s="180">
        <v>3450</v>
      </c>
      <c r="K228" s="182">
        <f t="shared" si="11"/>
        <v>10896.689999999999</v>
      </c>
      <c r="L228" s="183" t="s">
        <v>1084</v>
      </c>
      <c r="M228" s="196"/>
    </row>
    <row r="229" spans="1:13" s="102" customFormat="1" ht="39.75" customHeight="1" x14ac:dyDescent="0.25">
      <c r="A229" s="132">
        <f t="shared" si="12"/>
        <v>219</v>
      </c>
      <c r="B229" s="133" t="s">
        <v>932</v>
      </c>
      <c r="C229" s="91" t="s">
        <v>1160</v>
      </c>
      <c r="D229" s="179" t="s">
        <v>934</v>
      </c>
      <c r="E229" s="180">
        <v>71.400000000000006</v>
      </c>
      <c r="F229" s="181">
        <f t="shared" si="10"/>
        <v>90.999999999999986</v>
      </c>
      <c r="G229" s="180">
        <v>6497.4</v>
      </c>
      <c r="H229" s="180"/>
      <c r="I229" s="180">
        <v>750</v>
      </c>
      <c r="J229" s="180">
        <v>4140</v>
      </c>
      <c r="K229" s="182">
        <f t="shared" si="11"/>
        <v>11387.4</v>
      </c>
      <c r="L229" s="183" t="s">
        <v>1084</v>
      </c>
      <c r="M229" s="196"/>
    </row>
    <row r="230" spans="1:13" s="102" customFormat="1" ht="39.75" customHeight="1" x14ac:dyDescent="0.25">
      <c r="A230" s="132">
        <f t="shared" si="12"/>
        <v>220</v>
      </c>
      <c r="B230" s="133" t="s">
        <v>932</v>
      </c>
      <c r="C230" s="91" t="s">
        <v>1161</v>
      </c>
      <c r="D230" s="179" t="s">
        <v>934</v>
      </c>
      <c r="E230" s="180">
        <v>71.400000000000006</v>
      </c>
      <c r="F230" s="181">
        <f t="shared" si="10"/>
        <v>29.999999999999996</v>
      </c>
      <c r="G230" s="180">
        <v>2142</v>
      </c>
      <c r="H230" s="180"/>
      <c r="I230" s="180">
        <v>250</v>
      </c>
      <c r="J230" s="180">
        <v>1380</v>
      </c>
      <c r="K230" s="182">
        <f t="shared" si="11"/>
        <v>3772</v>
      </c>
      <c r="L230" s="183"/>
      <c r="M230" s="196"/>
    </row>
    <row r="231" spans="1:13" s="102" customFormat="1" ht="39.75" customHeight="1" x14ac:dyDescent="0.25">
      <c r="A231" s="132">
        <f t="shared" si="12"/>
        <v>221</v>
      </c>
      <c r="B231" s="133" t="s">
        <v>932</v>
      </c>
      <c r="C231" s="91" t="s">
        <v>1162</v>
      </c>
      <c r="D231" s="179" t="s">
        <v>934</v>
      </c>
      <c r="E231" s="180">
        <v>71.400000000000006</v>
      </c>
      <c r="F231" s="181">
        <f t="shared" si="10"/>
        <v>29.999999999999996</v>
      </c>
      <c r="G231" s="180">
        <v>2142</v>
      </c>
      <c r="H231" s="180"/>
      <c r="I231" s="180">
        <v>250</v>
      </c>
      <c r="J231" s="180">
        <v>1380</v>
      </c>
      <c r="K231" s="182">
        <f t="shared" si="11"/>
        <v>3772</v>
      </c>
      <c r="L231" s="183"/>
      <c r="M231" s="196"/>
    </row>
    <row r="232" spans="1:13" s="102" customFormat="1" ht="39.75" customHeight="1" x14ac:dyDescent="0.25">
      <c r="A232" s="132">
        <f t="shared" si="12"/>
        <v>222</v>
      </c>
      <c r="B232" s="133" t="s">
        <v>932</v>
      </c>
      <c r="C232" s="91" t="s">
        <v>1163</v>
      </c>
      <c r="D232" s="179" t="s">
        <v>937</v>
      </c>
      <c r="E232" s="180">
        <v>73.59</v>
      </c>
      <c r="F232" s="181">
        <f t="shared" si="10"/>
        <v>29.999999999999996</v>
      </c>
      <c r="G232" s="180">
        <v>2207.6999999999998</v>
      </c>
      <c r="H232" s="180">
        <v>75</v>
      </c>
      <c r="I232" s="180">
        <v>250</v>
      </c>
      <c r="J232" s="180">
        <v>1150</v>
      </c>
      <c r="K232" s="182">
        <f t="shared" si="11"/>
        <v>3682.7</v>
      </c>
      <c r="L232" s="183"/>
      <c r="M232" s="196"/>
    </row>
    <row r="233" spans="1:13" s="102" customFormat="1" ht="39.75" customHeight="1" x14ac:dyDescent="0.25">
      <c r="A233" s="132">
        <f t="shared" si="12"/>
        <v>223</v>
      </c>
      <c r="B233" s="133" t="s">
        <v>932</v>
      </c>
      <c r="C233" s="91" t="s">
        <v>1164</v>
      </c>
      <c r="D233" s="179" t="s">
        <v>937</v>
      </c>
      <c r="E233" s="180">
        <v>73.59</v>
      </c>
      <c r="F233" s="181">
        <f t="shared" si="10"/>
        <v>29.999999999999996</v>
      </c>
      <c r="G233" s="180">
        <v>2207.6999999999998</v>
      </c>
      <c r="H233" s="180"/>
      <c r="I233" s="180">
        <v>250</v>
      </c>
      <c r="J233" s="180">
        <v>1150</v>
      </c>
      <c r="K233" s="182">
        <f t="shared" si="11"/>
        <v>3607.7</v>
      </c>
      <c r="L233" s="183"/>
      <c r="M233" s="196"/>
    </row>
    <row r="234" spans="1:13" s="102" customFormat="1" ht="39.75" customHeight="1" x14ac:dyDescent="0.25">
      <c r="A234" s="132">
        <f t="shared" si="12"/>
        <v>224</v>
      </c>
      <c r="B234" s="133" t="s">
        <v>932</v>
      </c>
      <c r="C234" s="91" t="s">
        <v>1165</v>
      </c>
      <c r="D234" s="179" t="s">
        <v>937</v>
      </c>
      <c r="E234" s="180">
        <v>73.59</v>
      </c>
      <c r="F234" s="181">
        <f t="shared" si="10"/>
        <v>29.999999999999996</v>
      </c>
      <c r="G234" s="180">
        <v>2207.6999999999998</v>
      </c>
      <c r="H234" s="180"/>
      <c r="I234" s="180">
        <v>250</v>
      </c>
      <c r="J234" s="180">
        <v>1150</v>
      </c>
      <c r="K234" s="182">
        <f t="shared" si="11"/>
        <v>3607.7</v>
      </c>
      <c r="L234" s="183"/>
      <c r="M234" s="196"/>
    </row>
    <row r="235" spans="1:13" s="102" customFormat="1" ht="39.75" customHeight="1" x14ac:dyDescent="0.25">
      <c r="A235" s="132">
        <f t="shared" si="12"/>
        <v>225</v>
      </c>
      <c r="B235" s="133" t="s">
        <v>932</v>
      </c>
      <c r="C235" s="91" t="s">
        <v>1166</v>
      </c>
      <c r="D235" s="179" t="s">
        <v>937</v>
      </c>
      <c r="E235" s="180">
        <v>74.63</v>
      </c>
      <c r="F235" s="181">
        <f t="shared" si="10"/>
        <v>29.581937558622538</v>
      </c>
      <c r="G235" s="180">
        <v>2207.6999999999998</v>
      </c>
      <c r="H235" s="180"/>
      <c r="I235" s="180">
        <v>250</v>
      </c>
      <c r="J235" s="180">
        <v>1150</v>
      </c>
      <c r="K235" s="182">
        <f t="shared" si="11"/>
        <v>3607.7</v>
      </c>
      <c r="L235" s="183"/>
      <c r="M235" s="196"/>
    </row>
    <row r="236" spans="1:13" s="102" customFormat="1" ht="39.75" customHeight="1" x14ac:dyDescent="0.25">
      <c r="A236" s="132">
        <f t="shared" si="12"/>
        <v>226</v>
      </c>
      <c r="B236" s="133" t="s">
        <v>932</v>
      </c>
      <c r="C236" s="91" t="s">
        <v>1167</v>
      </c>
      <c r="D236" s="179" t="s">
        <v>1168</v>
      </c>
      <c r="E236" s="180">
        <v>73.59</v>
      </c>
      <c r="F236" s="181">
        <f t="shared" si="10"/>
        <v>30.423970648185893</v>
      </c>
      <c r="G236" s="180">
        <v>2238.9</v>
      </c>
      <c r="H236" s="180">
        <v>75</v>
      </c>
      <c r="I236" s="180">
        <v>250</v>
      </c>
      <c r="J236" s="180">
        <v>1150</v>
      </c>
      <c r="K236" s="182">
        <f t="shared" ref="K236:K299" si="13">SUM(G236:J236)</f>
        <v>3713.9</v>
      </c>
      <c r="L236" s="183"/>
      <c r="M236" s="196"/>
    </row>
    <row r="237" spans="1:13" s="102" customFormat="1" ht="39.75" customHeight="1" x14ac:dyDescent="0.25">
      <c r="A237" s="132">
        <f t="shared" si="12"/>
        <v>227</v>
      </c>
      <c r="B237" s="133" t="s">
        <v>932</v>
      </c>
      <c r="C237" s="91" t="s">
        <v>1169</v>
      </c>
      <c r="D237" s="179" t="s">
        <v>937</v>
      </c>
      <c r="E237" s="180">
        <v>73.59</v>
      </c>
      <c r="F237" s="181">
        <f t="shared" si="10"/>
        <v>29.999999999999996</v>
      </c>
      <c r="G237" s="180">
        <v>2207.6999999999998</v>
      </c>
      <c r="H237" s="180"/>
      <c r="I237" s="180">
        <v>250</v>
      </c>
      <c r="J237" s="180">
        <v>1150</v>
      </c>
      <c r="K237" s="182">
        <f t="shared" si="13"/>
        <v>3607.7</v>
      </c>
      <c r="L237" s="183"/>
      <c r="M237" s="196"/>
    </row>
    <row r="238" spans="1:13" s="102" customFormat="1" ht="39.75" customHeight="1" x14ac:dyDescent="0.25">
      <c r="A238" s="132">
        <f t="shared" si="12"/>
        <v>228</v>
      </c>
      <c r="B238" s="133" t="s">
        <v>932</v>
      </c>
      <c r="C238" s="91" t="s">
        <v>1170</v>
      </c>
      <c r="D238" s="179" t="s">
        <v>937</v>
      </c>
      <c r="E238" s="180">
        <v>73.59</v>
      </c>
      <c r="F238" s="181">
        <f t="shared" si="10"/>
        <v>29.999999999999996</v>
      </c>
      <c r="G238" s="180">
        <v>2207.6999999999998</v>
      </c>
      <c r="H238" s="180"/>
      <c r="I238" s="180">
        <v>250</v>
      </c>
      <c r="J238" s="180">
        <v>1150</v>
      </c>
      <c r="K238" s="182">
        <f t="shared" si="13"/>
        <v>3607.7</v>
      </c>
      <c r="L238" s="183"/>
      <c r="M238" s="196"/>
    </row>
    <row r="239" spans="1:13" s="102" customFormat="1" ht="39.75" customHeight="1" x14ac:dyDescent="0.25">
      <c r="A239" s="132">
        <f t="shared" si="12"/>
        <v>229</v>
      </c>
      <c r="B239" s="133" t="s">
        <v>932</v>
      </c>
      <c r="C239" s="91" t="s">
        <v>1171</v>
      </c>
      <c r="D239" s="179" t="s">
        <v>937</v>
      </c>
      <c r="E239" s="180">
        <v>73.59</v>
      </c>
      <c r="F239" s="181">
        <f t="shared" si="10"/>
        <v>29.999999999999996</v>
      </c>
      <c r="G239" s="180">
        <v>2207.6999999999998</v>
      </c>
      <c r="H239" s="180"/>
      <c r="I239" s="180">
        <v>250</v>
      </c>
      <c r="J239" s="180">
        <v>1150</v>
      </c>
      <c r="K239" s="182">
        <f t="shared" si="13"/>
        <v>3607.7</v>
      </c>
      <c r="L239" s="183"/>
      <c r="M239" s="196"/>
    </row>
    <row r="240" spans="1:13" s="102" customFormat="1" ht="39.75" customHeight="1" x14ac:dyDescent="0.25">
      <c r="A240" s="132">
        <f t="shared" si="12"/>
        <v>230</v>
      </c>
      <c r="B240" s="133" t="s">
        <v>932</v>
      </c>
      <c r="C240" s="91" t="s">
        <v>1172</v>
      </c>
      <c r="D240" s="179" t="s">
        <v>937</v>
      </c>
      <c r="E240" s="180">
        <v>73.59</v>
      </c>
      <c r="F240" s="181">
        <f t="shared" si="10"/>
        <v>29.999999999999996</v>
      </c>
      <c r="G240" s="180">
        <v>2207.6999999999998</v>
      </c>
      <c r="H240" s="180"/>
      <c r="I240" s="180">
        <v>250</v>
      </c>
      <c r="J240" s="180">
        <v>1150</v>
      </c>
      <c r="K240" s="182">
        <f t="shared" si="13"/>
        <v>3607.7</v>
      </c>
      <c r="L240" s="183"/>
      <c r="M240" s="196"/>
    </row>
    <row r="241" spans="1:13" s="102" customFormat="1" ht="39.75" customHeight="1" x14ac:dyDescent="0.25">
      <c r="A241" s="132">
        <f t="shared" si="12"/>
        <v>231</v>
      </c>
      <c r="B241" s="133" t="s">
        <v>932</v>
      </c>
      <c r="C241" s="91" t="s">
        <v>1173</v>
      </c>
      <c r="D241" s="179" t="s">
        <v>937</v>
      </c>
      <c r="E241" s="180">
        <v>73.59</v>
      </c>
      <c r="F241" s="181">
        <f t="shared" ref="F241:F304" si="14">G241/E241</f>
        <v>29.999999999999996</v>
      </c>
      <c r="G241" s="180">
        <v>2207.6999999999998</v>
      </c>
      <c r="H241" s="180"/>
      <c r="I241" s="180">
        <v>250</v>
      </c>
      <c r="J241" s="180">
        <v>1150</v>
      </c>
      <c r="K241" s="182">
        <f t="shared" si="13"/>
        <v>3607.7</v>
      </c>
      <c r="L241" s="183"/>
      <c r="M241" s="196"/>
    </row>
    <row r="242" spans="1:13" s="102" customFormat="1" ht="39.75" customHeight="1" x14ac:dyDescent="0.25">
      <c r="A242" s="132">
        <f t="shared" si="12"/>
        <v>232</v>
      </c>
      <c r="B242" s="133" t="s">
        <v>932</v>
      </c>
      <c r="C242" s="91" t="s">
        <v>1174</v>
      </c>
      <c r="D242" s="179" t="s">
        <v>937</v>
      </c>
      <c r="E242" s="180">
        <v>73.59</v>
      </c>
      <c r="F242" s="181">
        <f t="shared" si="14"/>
        <v>29.999999999999996</v>
      </c>
      <c r="G242" s="180">
        <v>2207.6999999999998</v>
      </c>
      <c r="H242" s="180"/>
      <c r="I242" s="180">
        <v>250</v>
      </c>
      <c r="J242" s="180">
        <v>1150</v>
      </c>
      <c r="K242" s="182">
        <f t="shared" si="13"/>
        <v>3607.7</v>
      </c>
      <c r="L242" s="183"/>
      <c r="M242" s="196"/>
    </row>
    <row r="243" spans="1:13" s="102" customFormat="1" ht="39.75" customHeight="1" x14ac:dyDescent="0.25">
      <c r="A243" s="132">
        <f t="shared" si="12"/>
        <v>233</v>
      </c>
      <c r="B243" s="133" t="s">
        <v>932</v>
      </c>
      <c r="C243" s="91" t="s">
        <v>1175</v>
      </c>
      <c r="D243" s="179" t="s">
        <v>937</v>
      </c>
      <c r="E243" s="180">
        <v>73.59</v>
      </c>
      <c r="F243" s="181">
        <f t="shared" si="14"/>
        <v>29.999999999999996</v>
      </c>
      <c r="G243" s="180">
        <v>2207.6999999999998</v>
      </c>
      <c r="H243" s="180"/>
      <c r="I243" s="180">
        <v>250</v>
      </c>
      <c r="J243" s="180">
        <v>1150</v>
      </c>
      <c r="K243" s="182">
        <f t="shared" si="13"/>
        <v>3607.7</v>
      </c>
      <c r="L243" s="183"/>
      <c r="M243" s="196"/>
    </row>
    <row r="244" spans="1:13" s="102" customFormat="1" ht="39.75" customHeight="1" x14ac:dyDescent="0.25">
      <c r="A244" s="132">
        <f t="shared" si="12"/>
        <v>234</v>
      </c>
      <c r="B244" s="133" t="s">
        <v>932</v>
      </c>
      <c r="C244" s="91" t="s">
        <v>1176</v>
      </c>
      <c r="D244" s="179" t="s">
        <v>937</v>
      </c>
      <c r="E244" s="180">
        <v>73.59</v>
      </c>
      <c r="F244" s="181">
        <f t="shared" si="14"/>
        <v>29.999999999999996</v>
      </c>
      <c r="G244" s="180">
        <v>2207.6999999999998</v>
      </c>
      <c r="H244" s="180"/>
      <c r="I244" s="180">
        <v>250</v>
      </c>
      <c r="J244" s="180">
        <v>1150</v>
      </c>
      <c r="K244" s="182">
        <f t="shared" si="13"/>
        <v>3607.7</v>
      </c>
      <c r="L244" s="183"/>
      <c r="M244" s="196"/>
    </row>
    <row r="245" spans="1:13" s="102" customFormat="1" ht="39.75" customHeight="1" x14ac:dyDescent="0.25">
      <c r="A245" s="132">
        <f t="shared" si="12"/>
        <v>235</v>
      </c>
      <c r="B245" s="133" t="s">
        <v>932</v>
      </c>
      <c r="C245" s="91" t="s">
        <v>1177</v>
      </c>
      <c r="D245" s="179" t="s">
        <v>937</v>
      </c>
      <c r="E245" s="180">
        <v>73.59</v>
      </c>
      <c r="F245" s="181">
        <f t="shared" si="14"/>
        <v>29.999999999999996</v>
      </c>
      <c r="G245" s="180">
        <v>2207.6999999999998</v>
      </c>
      <c r="H245" s="180"/>
      <c r="I245" s="180">
        <v>250</v>
      </c>
      <c r="J245" s="180">
        <v>1150</v>
      </c>
      <c r="K245" s="182">
        <f t="shared" si="13"/>
        <v>3607.7</v>
      </c>
      <c r="L245" s="183"/>
      <c r="M245" s="196"/>
    </row>
    <row r="246" spans="1:13" s="102" customFormat="1" ht="39.75" customHeight="1" x14ac:dyDescent="0.25">
      <c r="A246" s="132">
        <f t="shared" si="12"/>
        <v>236</v>
      </c>
      <c r="B246" s="133" t="s">
        <v>932</v>
      </c>
      <c r="C246" s="91" t="s">
        <v>1178</v>
      </c>
      <c r="D246" s="179" t="s">
        <v>937</v>
      </c>
      <c r="E246" s="180">
        <v>73.59</v>
      </c>
      <c r="F246" s="181">
        <f t="shared" si="14"/>
        <v>29.999999999999996</v>
      </c>
      <c r="G246" s="180">
        <v>2207.6999999999998</v>
      </c>
      <c r="H246" s="180"/>
      <c r="I246" s="180">
        <v>250</v>
      </c>
      <c r="J246" s="180">
        <v>1150</v>
      </c>
      <c r="K246" s="182">
        <f t="shared" si="13"/>
        <v>3607.7</v>
      </c>
      <c r="L246" s="183"/>
      <c r="M246" s="196"/>
    </row>
    <row r="247" spans="1:13" s="102" customFormat="1" ht="39.75" customHeight="1" x14ac:dyDescent="0.25">
      <c r="A247" s="132">
        <f t="shared" si="12"/>
        <v>237</v>
      </c>
      <c r="B247" s="133" t="s">
        <v>932</v>
      </c>
      <c r="C247" s="91" t="s">
        <v>1179</v>
      </c>
      <c r="D247" s="179" t="s">
        <v>937</v>
      </c>
      <c r="E247" s="180">
        <v>73.59</v>
      </c>
      <c r="F247" s="181">
        <f t="shared" si="14"/>
        <v>29.999999999999996</v>
      </c>
      <c r="G247" s="180">
        <v>2207.6999999999998</v>
      </c>
      <c r="H247" s="180"/>
      <c r="I247" s="180">
        <v>250</v>
      </c>
      <c r="J247" s="180">
        <v>1150</v>
      </c>
      <c r="K247" s="182">
        <f t="shared" si="13"/>
        <v>3607.7</v>
      </c>
      <c r="L247" s="183"/>
      <c r="M247" s="196"/>
    </row>
    <row r="248" spans="1:13" s="102" customFormat="1" ht="39.75" customHeight="1" x14ac:dyDescent="0.25">
      <c r="A248" s="132">
        <f t="shared" si="12"/>
        <v>238</v>
      </c>
      <c r="B248" s="133" t="s">
        <v>932</v>
      </c>
      <c r="C248" s="91" t="s">
        <v>1180</v>
      </c>
      <c r="D248" s="179" t="s">
        <v>937</v>
      </c>
      <c r="E248" s="180">
        <v>73.59</v>
      </c>
      <c r="F248" s="181">
        <f t="shared" si="14"/>
        <v>29.999999999999996</v>
      </c>
      <c r="G248" s="180">
        <v>2207.6999999999998</v>
      </c>
      <c r="H248" s="180"/>
      <c r="I248" s="180">
        <v>250</v>
      </c>
      <c r="J248" s="180">
        <v>1150</v>
      </c>
      <c r="K248" s="182">
        <f t="shared" si="13"/>
        <v>3607.7</v>
      </c>
      <c r="L248" s="183"/>
      <c r="M248" s="196"/>
    </row>
    <row r="249" spans="1:13" s="102" customFormat="1" ht="39.75" customHeight="1" x14ac:dyDescent="0.25">
      <c r="A249" s="132">
        <f t="shared" si="12"/>
        <v>239</v>
      </c>
      <c r="B249" s="133" t="s">
        <v>932</v>
      </c>
      <c r="C249" s="91" t="s">
        <v>1181</v>
      </c>
      <c r="D249" s="179" t="s">
        <v>937</v>
      </c>
      <c r="E249" s="180">
        <v>73.59</v>
      </c>
      <c r="F249" s="181">
        <f t="shared" si="14"/>
        <v>29.999999999999996</v>
      </c>
      <c r="G249" s="180">
        <v>2207.6999999999998</v>
      </c>
      <c r="H249" s="180"/>
      <c r="I249" s="180">
        <v>250</v>
      </c>
      <c r="J249" s="180">
        <v>1150</v>
      </c>
      <c r="K249" s="182">
        <f t="shared" si="13"/>
        <v>3607.7</v>
      </c>
      <c r="L249" s="183"/>
      <c r="M249" s="196"/>
    </row>
    <row r="250" spans="1:13" s="102" customFormat="1" ht="39.75" customHeight="1" x14ac:dyDescent="0.25">
      <c r="A250" s="132">
        <f t="shared" si="12"/>
        <v>240</v>
      </c>
      <c r="B250" s="133" t="s">
        <v>932</v>
      </c>
      <c r="C250" s="91" t="s">
        <v>1182</v>
      </c>
      <c r="D250" s="179" t="s">
        <v>937</v>
      </c>
      <c r="E250" s="180">
        <v>73.59</v>
      </c>
      <c r="F250" s="181">
        <f t="shared" si="14"/>
        <v>29.999999999999996</v>
      </c>
      <c r="G250" s="180">
        <v>2207.6999999999998</v>
      </c>
      <c r="H250" s="180"/>
      <c r="I250" s="180">
        <v>250</v>
      </c>
      <c r="J250" s="180">
        <v>1150</v>
      </c>
      <c r="K250" s="182">
        <f t="shared" si="13"/>
        <v>3607.7</v>
      </c>
      <c r="L250" s="183"/>
      <c r="M250" s="196"/>
    </row>
    <row r="251" spans="1:13" s="102" customFormat="1" ht="39.75" customHeight="1" x14ac:dyDescent="0.25">
      <c r="A251" s="132">
        <f t="shared" si="12"/>
        <v>241</v>
      </c>
      <c r="B251" s="133" t="s">
        <v>932</v>
      </c>
      <c r="C251" s="91" t="s">
        <v>1183</v>
      </c>
      <c r="D251" s="179" t="s">
        <v>937</v>
      </c>
      <c r="E251" s="180">
        <v>73.59</v>
      </c>
      <c r="F251" s="181">
        <f t="shared" si="14"/>
        <v>29.999999999999996</v>
      </c>
      <c r="G251" s="180">
        <v>2207.6999999999998</v>
      </c>
      <c r="H251" s="180"/>
      <c r="I251" s="180">
        <v>250</v>
      </c>
      <c r="J251" s="180">
        <v>1150</v>
      </c>
      <c r="K251" s="182">
        <f t="shared" si="13"/>
        <v>3607.7</v>
      </c>
      <c r="L251" s="183"/>
      <c r="M251" s="196"/>
    </row>
    <row r="252" spans="1:13" s="102" customFormat="1" ht="39.75" customHeight="1" x14ac:dyDescent="0.25">
      <c r="A252" s="132">
        <f t="shared" si="12"/>
        <v>242</v>
      </c>
      <c r="B252" s="133" t="s">
        <v>932</v>
      </c>
      <c r="C252" s="91" t="s">
        <v>1184</v>
      </c>
      <c r="D252" s="179" t="s">
        <v>937</v>
      </c>
      <c r="E252" s="180">
        <v>73.59</v>
      </c>
      <c r="F252" s="181">
        <f t="shared" si="14"/>
        <v>29.999999999999996</v>
      </c>
      <c r="G252" s="180">
        <v>2207.6999999999998</v>
      </c>
      <c r="H252" s="180"/>
      <c r="I252" s="180">
        <v>250</v>
      </c>
      <c r="J252" s="180">
        <v>1150</v>
      </c>
      <c r="K252" s="182">
        <f t="shared" si="13"/>
        <v>3607.7</v>
      </c>
      <c r="L252" s="183"/>
      <c r="M252" s="196"/>
    </row>
    <row r="253" spans="1:13" s="102" customFormat="1" ht="39.75" customHeight="1" x14ac:dyDescent="0.25">
      <c r="A253" s="132">
        <f t="shared" si="12"/>
        <v>243</v>
      </c>
      <c r="B253" s="133" t="s">
        <v>932</v>
      </c>
      <c r="C253" s="91" t="s">
        <v>1185</v>
      </c>
      <c r="D253" s="179" t="s">
        <v>937</v>
      </c>
      <c r="E253" s="180">
        <v>73.59</v>
      </c>
      <c r="F253" s="181">
        <f t="shared" si="14"/>
        <v>29.999999999999996</v>
      </c>
      <c r="G253" s="180">
        <v>2207.6999999999998</v>
      </c>
      <c r="H253" s="180"/>
      <c r="I253" s="180">
        <v>250</v>
      </c>
      <c r="J253" s="180">
        <v>1150</v>
      </c>
      <c r="K253" s="182">
        <f t="shared" si="13"/>
        <v>3607.7</v>
      </c>
      <c r="L253" s="183"/>
      <c r="M253" s="196"/>
    </row>
    <row r="254" spans="1:13" s="102" customFormat="1" ht="39.75" customHeight="1" x14ac:dyDescent="0.25">
      <c r="A254" s="132">
        <f t="shared" si="12"/>
        <v>244</v>
      </c>
      <c r="B254" s="133" t="s">
        <v>932</v>
      </c>
      <c r="C254" s="91" t="s">
        <v>1186</v>
      </c>
      <c r="D254" s="179" t="s">
        <v>937</v>
      </c>
      <c r="E254" s="180">
        <v>73.59</v>
      </c>
      <c r="F254" s="181">
        <f t="shared" si="14"/>
        <v>29.999999999999996</v>
      </c>
      <c r="G254" s="180">
        <v>2207.6999999999998</v>
      </c>
      <c r="H254" s="180"/>
      <c r="I254" s="180">
        <v>250</v>
      </c>
      <c r="J254" s="180">
        <v>1150</v>
      </c>
      <c r="K254" s="182">
        <f t="shared" si="13"/>
        <v>3607.7</v>
      </c>
      <c r="L254" s="183"/>
      <c r="M254" s="196"/>
    </row>
    <row r="255" spans="1:13" s="102" customFormat="1" ht="39.75" customHeight="1" x14ac:dyDescent="0.25">
      <c r="A255" s="132">
        <f t="shared" si="12"/>
        <v>245</v>
      </c>
      <c r="B255" s="133" t="s">
        <v>932</v>
      </c>
      <c r="C255" s="91" t="s">
        <v>1187</v>
      </c>
      <c r="D255" s="179" t="s">
        <v>937</v>
      </c>
      <c r="E255" s="180">
        <v>73.59</v>
      </c>
      <c r="F255" s="181">
        <f t="shared" si="14"/>
        <v>29.999999999999996</v>
      </c>
      <c r="G255" s="180">
        <v>2207.6999999999998</v>
      </c>
      <c r="H255" s="180"/>
      <c r="I255" s="180">
        <v>250</v>
      </c>
      <c r="J255" s="180">
        <v>1150</v>
      </c>
      <c r="K255" s="182">
        <f t="shared" si="13"/>
        <v>3607.7</v>
      </c>
      <c r="L255" s="183"/>
      <c r="M255" s="196"/>
    </row>
    <row r="256" spans="1:13" s="102" customFormat="1" ht="39.75" customHeight="1" x14ac:dyDescent="0.25">
      <c r="A256" s="132">
        <f t="shared" si="12"/>
        <v>246</v>
      </c>
      <c r="B256" s="133" t="s">
        <v>932</v>
      </c>
      <c r="C256" s="91" t="s">
        <v>1188</v>
      </c>
      <c r="D256" s="179" t="s">
        <v>937</v>
      </c>
      <c r="E256" s="180">
        <v>73.59</v>
      </c>
      <c r="F256" s="181">
        <f t="shared" si="14"/>
        <v>29.999999999999996</v>
      </c>
      <c r="G256" s="180">
        <v>2207.6999999999998</v>
      </c>
      <c r="H256" s="180"/>
      <c r="I256" s="180">
        <v>250</v>
      </c>
      <c r="J256" s="180">
        <v>1150</v>
      </c>
      <c r="K256" s="182">
        <f t="shared" si="13"/>
        <v>3607.7</v>
      </c>
      <c r="L256" s="183"/>
      <c r="M256" s="196"/>
    </row>
    <row r="257" spans="1:13" s="102" customFormat="1" ht="39.75" customHeight="1" x14ac:dyDescent="0.25">
      <c r="A257" s="132">
        <f t="shared" si="12"/>
        <v>247</v>
      </c>
      <c r="B257" s="133" t="s">
        <v>932</v>
      </c>
      <c r="C257" s="91" t="s">
        <v>1189</v>
      </c>
      <c r="D257" s="179" t="s">
        <v>937</v>
      </c>
      <c r="E257" s="180">
        <v>73.59</v>
      </c>
      <c r="F257" s="181">
        <f t="shared" si="14"/>
        <v>29.999999999999996</v>
      </c>
      <c r="G257" s="180">
        <v>2207.6999999999998</v>
      </c>
      <c r="H257" s="180"/>
      <c r="I257" s="180">
        <v>250</v>
      </c>
      <c r="J257" s="180">
        <v>1150</v>
      </c>
      <c r="K257" s="182">
        <f t="shared" si="13"/>
        <v>3607.7</v>
      </c>
      <c r="L257" s="183"/>
      <c r="M257" s="196"/>
    </row>
    <row r="258" spans="1:13" s="102" customFormat="1" ht="39.75" customHeight="1" x14ac:dyDescent="0.25">
      <c r="A258" s="132">
        <f t="shared" si="12"/>
        <v>248</v>
      </c>
      <c r="B258" s="133" t="s">
        <v>932</v>
      </c>
      <c r="C258" s="91" t="s">
        <v>1190</v>
      </c>
      <c r="D258" s="179" t="s">
        <v>937</v>
      </c>
      <c r="E258" s="180">
        <v>73.59</v>
      </c>
      <c r="F258" s="181">
        <f t="shared" si="14"/>
        <v>29.999999999999996</v>
      </c>
      <c r="G258" s="180">
        <v>2207.6999999999998</v>
      </c>
      <c r="H258" s="180"/>
      <c r="I258" s="180">
        <v>250</v>
      </c>
      <c r="J258" s="180">
        <v>1150</v>
      </c>
      <c r="K258" s="182">
        <f t="shared" si="13"/>
        <v>3607.7</v>
      </c>
      <c r="L258" s="183"/>
      <c r="M258" s="196"/>
    </row>
    <row r="259" spans="1:13" s="102" customFormat="1" ht="39.75" customHeight="1" x14ac:dyDescent="0.25">
      <c r="A259" s="132">
        <f t="shared" si="12"/>
        <v>249</v>
      </c>
      <c r="B259" s="133" t="s">
        <v>932</v>
      </c>
      <c r="C259" s="91" t="s">
        <v>1191</v>
      </c>
      <c r="D259" s="179" t="s">
        <v>937</v>
      </c>
      <c r="E259" s="180">
        <v>73.59</v>
      </c>
      <c r="F259" s="181">
        <f t="shared" si="14"/>
        <v>29.999999999999996</v>
      </c>
      <c r="G259" s="180">
        <v>2207.6999999999998</v>
      </c>
      <c r="H259" s="180"/>
      <c r="I259" s="180">
        <v>250</v>
      </c>
      <c r="J259" s="180">
        <v>1150</v>
      </c>
      <c r="K259" s="182">
        <f t="shared" si="13"/>
        <v>3607.7</v>
      </c>
      <c r="L259" s="183"/>
      <c r="M259" s="196"/>
    </row>
    <row r="260" spans="1:13" s="102" customFormat="1" ht="39.75" customHeight="1" x14ac:dyDescent="0.25">
      <c r="A260" s="132">
        <f t="shared" si="12"/>
        <v>250</v>
      </c>
      <c r="B260" s="133" t="s">
        <v>932</v>
      </c>
      <c r="C260" s="91" t="s">
        <v>1192</v>
      </c>
      <c r="D260" s="179" t="s">
        <v>937</v>
      </c>
      <c r="E260" s="180">
        <v>73.59</v>
      </c>
      <c r="F260" s="181">
        <f t="shared" si="14"/>
        <v>29.999999999999996</v>
      </c>
      <c r="G260" s="180">
        <v>2207.6999999999998</v>
      </c>
      <c r="H260" s="180"/>
      <c r="I260" s="180">
        <v>250</v>
      </c>
      <c r="J260" s="180">
        <v>1150</v>
      </c>
      <c r="K260" s="182">
        <f t="shared" si="13"/>
        <v>3607.7</v>
      </c>
      <c r="L260" s="183"/>
      <c r="M260" s="196"/>
    </row>
    <row r="261" spans="1:13" s="102" customFormat="1" ht="39.75" customHeight="1" x14ac:dyDescent="0.25">
      <c r="A261" s="132">
        <f t="shared" si="12"/>
        <v>251</v>
      </c>
      <c r="B261" s="133" t="s">
        <v>932</v>
      </c>
      <c r="C261" s="91" t="s">
        <v>1193</v>
      </c>
      <c r="D261" s="179" t="s">
        <v>937</v>
      </c>
      <c r="E261" s="180">
        <v>73.59</v>
      </c>
      <c r="F261" s="181">
        <f t="shared" si="14"/>
        <v>29.999999999999996</v>
      </c>
      <c r="G261" s="180">
        <v>2207.6999999999998</v>
      </c>
      <c r="H261" s="180"/>
      <c r="I261" s="180">
        <v>250</v>
      </c>
      <c r="J261" s="180">
        <v>1150</v>
      </c>
      <c r="K261" s="182">
        <f t="shared" si="13"/>
        <v>3607.7</v>
      </c>
      <c r="L261" s="183"/>
      <c r="M261" s="196"/>
    </row>
    <row r="262" spans="1:13" s="102" customFormat="1" ht="39.75" customHeight="1" x14ac:dyDescent="0.25">
      <c r="A262" s="132">
        <f t="shared" si="12"/>
        <v>252</v>
      </c>
      <c r="B262" s="133" t="s">
        <v>932</v>
      </c>
      <c r="C262" s="91" t="s">
        <v>1194</v>
      </c>
      <c r="D262" s="179" t="s">
        <v>937</v>
      </c>
      <c r="E262" s="180">
        <v>73.59</v>
      </c>
      <c r="F262" s="181">
        <f t="shared" si="14"/>
        <v>29.999999999999996</v>
      </c>
      <c r="G262" s="180">
        <v>2207.6999999999998</v>
      </c>
      <c r="H262" s="180"/>
      <c r="I262" s="180">
        <v>250</v>
      </c>
      <c r="J262" s="180">
        <v>1150</v>
      </c>
      <c r="K262" s="182">
        <f t="shared" si="13"/>
        <v>3607.7</v>
      </c>
      <c r="L262" s="183"/>
      <c r="M262" s="196"/>
    </row>
    <row r="263" spans="1:13" s="102" customFormat="1" ht="39.75" customHeight="1" x14ac:dyDescent="0.25">
      <c r="A263" s="132">
        <f t="shared" si="12"/>
        <v>253</v>
      </c>
      <c r="B263" s="133" t="s">
        <v>932</v>
      </c>
      <c r="C263" s="91" t="s">
        <v>1195</v>
      </c>
      <c r="D263" s="179" t="s">
        <v>937</v>
      </c>
      <c r="E263" s="180">
        <v>73.59</v>
      </c>
      <c r="F263" s="181">
        <f t="shared" si="14"/>
        <v>29.999999999999996</v>
      </c>
      <c r="G263" s="180">
        <v>2207.6999999999998</v>
      </c>
      <c r="H263" s="180"/>
      <c r="I263" s="180">
        <v>250</v>
      </c>
      <c r="J263" s="180">
        <v>1150</v>
      </c>
      <c r="K263" s="182">
        <f t="shared" si="13"/>
        <v>3607.7</v>
      </c>
      <c r="L263" s="183"/>
      <c r="M263" s="196"/>
    </row>
    <row r="264" spans="1:13" s="102" customFormat="1" ht="39.75" customHeight="1" x14ac:dyDescent="0.25">
      <c r="A264" s="132">
        <f t="shared" si="12"/>
        <v>254</v>
      </c>
      <c r="B264" s="133" t="s">
        <v>932</v>
      </c>
      <c r="C264" s="91" t="s">
        <v>1196</v>
      </c>
      <c r="D264" s="179" t="s">
        <v>937</v>
      </c>
      <c r="E264" s="180">
        <v>73.59</v>
      </c>
      <c r="F264" s="181">
        <f t="shared" si="14"/>
        <v>29.999999999999996</v>
      </c>
      <c r="G264" s="180">
        <v>2207.6999999999998</v>
      </c>
      <c r="H264" s="180"/>
      <c r="I264" s="180">
        <v>250</v>
      </c>
      <c r="J264" s="180">
        <v>1150</v>
      </c>
      <c r="K264" s="182">
        <f t="shared" si="13"/>
        <v>3607.7</v>
      </c>
      <c r="L264" s="183"/>
      <c r="M264" s="196"/>
    </row>
    <row r="265" spans="1:13" s="102" customFormat="1" ht="39.75" customHeight="1" x14ac:dyDescent="0.25">
      <c r="A265" s="132">
        <f t="shared" si="12"/>
        <v>255</v>
      </c>
      <c r="B265" s="133" t="s">
        <v>932</v>
      </c>
      <c r="C265" s="91" t="s">
        <v>1197</v>
      </c>
      <c r="D265" s="179" t="s">
        <v>937</v>
      </c>
      <c r="E265" s="180">
        <v>73.59</v>
      </c>
      <c r="F265" s="181">
        <f t="shared" si="14"/>
        <v>29.999999999999996</v>
      </c>
      <c r="G265" s="180">
        <v>2207.6999999999998</v>
      </c>
      <c r="H265" s="180"/>
      <c r="I265" s="180">
        <v>250</v>
      </c>
      <c r="J265" s="180">
        <v>1150</v>
      </c>
      <c r="K265" s="182">
        <f t="shared" si="13"/>
        <v>3607.7</v>
      </c>
      <c r="L265" s="183"/>
      <c r="M265" s="196"/>
    </row>
    <row r="266" spans="1:13" s="102" customFormat="1" ht="39.75" customHeight="1" x14ac:dyDescent="0.25">
      <c r="A266" s="132">
        <f t="shared" si="12"/>
        <v>256</v>
      </c>
      <c r="B266" s="133" t="s">
        <v>932</v>
      </c>
      <c r="C266" s="91" t="s">
        <v>1198</v>
      </c>
      <c r="D266" s="179" t="s">
        <v>937</v>
      </c>
      <c r="E266" s="180">
        <v>73.59</v>
      </c>
      <c r="F266" s="181">
        <f t="shared" si="14"/>
        <v>29.999999999999996</v>
      </c>
      <c r="G266" s="180">
        <v>2207.6999999999998</v>
      </c>
      <c r="H266" s="180"/>
      <c r="I266" s="180">
        <v>250</v>
      </c>
      <c r="J266" s="180">
        <v>1150</v>
      </c>
      <c r="K266" s="182">
        <f t="shared" si="13"/>
        <v>3607.7</v>
      </c>
      <c r="L266" s="183"/>
      <c r="M266" s="196"/>
    </row>
    <row r="267" spans="1:13" s="102" customFormat="1" ht="39.75" customHeight="1" x14ac:dyDescent="0.25">
      <c r="A267" s="132">
        <f t="shared" si="12"/>
        <v>257</v>
      </c>
      <c r="B267" s="133" t="s">
        <v>932</v>
      </c>
      <c r="C267" s="91" t="s">
        <v>1199</v>
      </c>
      <c r="D267" s="179" t="s">
        <v>937</v>
      </c>
      <c r="E267" s="180">
        <v>73.59</v>
      </c>
      <c r="F267" s="181">
        <f t="shared" si="14"/>
        <v>29.999999999999996</v>
      </c>
      <c r="G267" s="180">
        <v>2207.6999999999998</v>
      </c>
      <c r="H267" s="180"/>
      <c r="I267" s="180">
        <v>250</v>
      </c>
      <c r="J267" s="180">
        <v>1150</v>
      </c>
      <c r="K267" s="182">
        <f t="shared" si="13"/>
        <v>3607.7</v>
      </c>
      <c r="L267" s="183"/>
      <c r="M267" s="196"/>
    </row>
    <row r="268" spans="1:13" s="102" customFormat="1" ht="39.75" customHeight="1" x14ac:dyDescent="0.25">
      <c r="A268" s="132">
        <f t="shared" si="12"/>
        <v>258</v>
      </c>
      <c r="B268" s="133" t="s">
        <v>932</v>
      </c>
      <c r="C268" s="91" t="s">
        <v>1200</v>
      </c>
      <c r="D268" s="179" t="s">
        <v>937</v>
      </c>
      <c r="E268" s="180">
        <v>73.59</v>
      </c>
      <c r="F268" s="181">
        <f t="shared" si="14"/>
        <v>29.999999999999996</v>
      </c>
      <c r="G268" s="180">
        <v>2207.6999999999998</v>
      </c>
      <c r="H268" s="180"/>
      <c r="I268" s="180">
        <v>250</v>
      </c>
      <c r="J268" s="180">
        <v>1150</v>
      </c>
      <c r="K268" s="182">
        <f t="shared" si="13"/>
        <v>3607.7</v>
      </c>
      <c r="L268" s="183"/>
      <c r="M268" s="196"/>
    </row>
    <row r="269" spans="1:13" s="102" customFormat="1" ht="39.75" customHeight="1" x14ac:dyDescent="0.25">
      <c r="A269" s="132">
        <f t="shared" ref="A269:A332" si="15">A268+1</f>
        <v>259</v>
      </c>
      <c r="B269" s="133" t="s">
        <v>932</v>
      </c>
      <c r="C269" s="91" t="s">
        <v>1201</v>
      </c>
      <c r="D269" s="179" t="s">
        <v>937</v>
      </c>
      <c r="E269" s="180">
        <v>73.59</v>
      </c>
      <c r="F269" s="181">
        <f t="shared" si="14"/>
        <v>29.999999999999996</v>
      </c>
      <c r="G269" s="180">
        <v>2207.6999999999998</v>
      </c>
      <c r="H269" s="180"/>
      <c r="I269" s="180">
        <v>250</v>
      </c>
      <c r="J269" s="180">
        <v>1150</v>
      </c>
      <c r="K269" s="182">
        <f t="shared" si="13"/>
        <v>3607.7</v>
      </c>
      <c r="L269" s="183"/>
      <c r="M269" s="196"/>
    </row>
    <row r="270" spans="1:13" s="102" customFormat="1" ht="39.75" customHeight="1" x14ac:dyDescent="0.25">
      <c r="A270" s="132">
        <f t="shared" si="15"/>
        <v>260</v>
      </c>
      <c r="B270" s="133" t="s">
        <v>932</v>
      </c>
      <c r="C270" s="91" t="s">
        <v>1202</v>
      </c>
      <c r="D270" s="179" t="s">
        <v>937</v>
      </c>
      <c r="E270" s="180">
        <v>73.59</v>
      </c>
      <c r="F270" s="181">
        <f t="shared" si="14"/>
        <v>29.999999999999996</v>
      </c>
      <c r="G270" s="180">
        <v>2207.6999999999998</v>
      </c>
      <c r="H270" s="180"/>
      <c r="I270" s="180">
        <v>250</v>
      </c>
      <c r="J270" s="180">
        <v>1150</v>
      </c>
      <c r="K270" s="182">
        <f t="shared" si="13"/>
        <v>3607.7</v>
      </c>
      <c r="L270" s="183"/>
      <c r="M270" s="196"/>
    </row>
    <row r="271" spans="1:13" s="102" customFormat="1" ht="39.75" customHeight="1" x14ac:dyDescent="0.25">
      <c r="A271" s="132">
        <f t="shared" si="15"/>
        <v>261</v>
      </c>
      <c r="B271" s="133" t="s">
        <v>932</v>
      </c>
      <c r="C271" s="91" t="s">
        <v>1203</v>
      </c>
      <c r="D271" s="179" t="s">
        <v>937</v>
      </c>
      <c r="E271" s="180">
        <v>73.59</v>
      </c>
      <c r="F271" s="181">
        <f t="shared" si="14"/>
        <v>29.999999999999996</v>
      </c>
      <c r="G271" s="180">
        <v>2207.6999999999998</v>
      </c>
      <c r="H271" s="180"/>
      <c r="I271" s="180">
        <v>250</v>
      </c>
      <c r="J271" s="180">
        <v>1150</v>
      </c>
      <c r="K271" s="182">
        <f t="shared" si="13"/>
        <v>3607.7</v>
      </c>
      <c r="L271" s="183"/>
      <c r="M271" s="196"/>
    </row>
    <row r="272" spans="1:13" s="102" customFormat="1" ht="39.75" customHeight="1" x14ac:dyDescent="0.25">
      <c r="A272" s="132">
        <f t="shared" si="15"/>
        <v>262</v>
      </c>
      <c r="B272" s="133" t="s">
        <v>932</v>
      </c>
      <c r="C272" s="91" t="s">
        <v>1204</v>
      </c>
      <c r="D272" s="179" t="s">
        <v>937</v>
      </c>
      <c r="E272" s="180">
        <v>73.59</v>
      </c>
      <c r="F272" s="181">
        <f t="shared" si="14"/>
        <v>29.999999999999996</v>
      </c>
      <c r="G272" s="180">
        <v>2207.6999999999998</v>
      </c>
      <c r="H272" s="180"/>
      <c r="I272" s="180">
        <v>250</v>
      </c>
      <c r="J272" s="180">
        <v>1150</v>
      </c>
      <c r="K272" s="182">
        <f t="shared" si="13"/>
        <v>3607.7</v>
      </c>
      <c r="L272" s="183"/>
      <c r="M272" s="196"/>
    </row>
    <row r="273" spans="1:13" s="102" customFormat="1" ht="39.75" customHeight="1" x14ac:dyDescent="0.25">
      <c r="A273" s="132">
        <f t="shared" si="15"/>
        <v>263</v>
      </c>
      <c r="B273" s="133" t="s">
        <v>932</v>
      </c>
      <c r="C273" s="91" t="s">
        <v>1205</v>
      </c>
      <c r="D273" s="179" t="s">
        <v>937</v>
      </c>
      <c r="E273" s="180">
        <v>73.59</v>
      </c>
      <c r="F273" s="181">
        <f t="shared" si="14"/>
        <v>29.999999999999996</v>
      </c>
      <c r="G273" s="180">
        <v>2207.6999999999998</v>
      </c>
      <c r="H273" s="180"/>
      <c r="I273" s="180">
        <v>250</v>
      </c>
      <c r="J273" s="180">
        <v>1150</v>
      </c>
      <c r="K273" s="182">
        <f t="shared" si="13"/>
        <v>3607.7</v>
      </c>
      <c r="L273" s="183"/>
      <c r="M273" s="196"/>
    </row>
    <row r="274" spans="1:13" s="102" customFormat="1" ht="39.75" customHeight="1" x14ac:dyDescent="0.25">
      <c r="A274" s="132">
        <f t="shared" si="15"/>
        <v>264</v>
      </c>
      <c r="B274" s="133" t="s">
        <v>932</v>
      </c>
      <c r="C274" s="91" t="s">
        <v>1206</v>
      </c>
      <c r="D274" s="179" t="s">
        <v>937</v>
      </c>
      <c r="E274" s="180">
        <v>73.59</v>
      </c>
      <c r="F274" s="181">
        <f t="shared" si="14"/>
        <v>29.999999999999996</v>
      </c>
      <c r="G274" s="180">
        <v>2207.6999999999998</v>
      </c>
      <c r="H274" s="180"/>
      <c r="I274" s="180">
        <v>250</v>
      </c>
      <c r="J274" s="180">
        <v>1150</v>
      </c>
      <c r="K274" s="182">
        <f t="shared" si="13"/>
        <v>3607.7</v>
      </c>
      <c r="L274" s="183"/>
      <c r="M274" s="196"/>
    </row>
    <row r="275" spans="1:13" s="102" customFormat="1" ht="39.75" customHeight="1" x14ac:dyDescent="0.25">
      <c r="A275" s="132">
        <f t="shared" si="15"/>
        <v>265</v>
      </c>
      <c r="B275" s="133" t="s">
        <v>932</v>
      </c>
      <c r="C275" s="161" t="s">
        <v>1207</v>
      </c>
      <c r="D275" s="179" t="s">
        <v>937</v>
      </c>
      <c r="E275" s="180">
        <v>73.59</v>
      </c>
      <c r="F275" s="181">
        <f t="shared" si="14"/>
        <v>60.999999999999993</v>
      </c>
      <c r="G275" s="180">
        <v>4488.99</v>
      </c>
      <c r="H275" s="180"/>
      <c r="I275" s="180">
        <v>500</v>
      </c>
      <c r="J275" s="180">
        <v>2300</v>
      </c>
      <c r="K275" s="182">
        <f t="shared" si="13"/>
        <v>7288.99</v>
      </c>
      <c r="L275" s="183"/>
      <c r="M275" s="196"/>
    </row>
    <row r="276" spans="1:13" s="102" customFormat="1" ht="39.75" customHeight="1" x14ac:dyDescent="0.25">
      <c r="A276" s="132">
        <f t="shared" si="15"/>
        <v>266</v>
      </c>
      <c r="B276" s="133" t="s">
        <v>932</v>
      </c>
      <c r="C276" s="91" t="s">
        <v>1208</v>
      </c>
      <c r="D276" s="179" t="s">
        <v>937</v>
      </c>
      <c r="E276" s="180">
        <v>73.59</v>
      </c>
      <c r="F276" s="181">
        <f t="shared" si="14"/>
        <v>29.999999999999996</v>
      </c>
      <c r="G276" s="180">
        <v>2207.6999999999998</v>
      </c>
      <c r="H276" s="180"/>
      <c r="I276" s="180">
        <v>250</v>
      </c>
      <c r="J276" s="180">
        <v>1150</v>
      </c>
      <c r="K276" s="182">
        <f t="shared" si="13"/>
        <v>3607.7</v>
      </c>
      <c r="L276" s="183"/>
      <c r="M276" s="196"/>
    </row>
    <row r="277" spans="1:13" s="102" customFormat="1" ht="39.75" customHeight="1" x14ac:dyDescent="0.25">
      <c r="A277" s="132">
        <f t="shared" si="15"/>
        <v>267</v>
      </c>
      <c r="B277" s="133" t="s">
        <v>932</v>
      </c>
      <c r="C277" s="91" t="s">
        <v>1209</v>
      </c>
      <c r="D277" s="179" t="s">
        <v>937</v>
      </c>
      <c r="E277" s="180">
        <v>73.59</v>
      </c>
      <c r="F277" s="181">
        <f t="shared" si="14"/>
        <v>29.999999999999996</v>
      </c>
      <c r="G277" s="180">
        <v>2207.6999999999998</v>
      </c>
      <c r="H277" s="180"/>
      <c r="I277" s="180">
        <v>250</v>
      </c>
      <c r="J277" s="180">
        <v>1150</v>
      </c>
      <c r="K277" s="182">
        <f t="shared" si="13"/>
        <v>3607.7</v>
      </c>
      <c r="L277" s="183"/>
      <c r="M277" s="196"/>
    </row>
    <row r="278" spans="1:13" s="102" customFormat="1" ht="39.75" customHeight="1" x14ac:dyDescent="0.25">
      <c r="A278" s="132">
        <f t="shared" si="15"/>
        <v>268</v>
      </c>
      <c r="B278" s="133" t="s">
        <v>932</v>
      </c>
      <c r="C278" s="91" t="s">
        <v>1210</v>
      </c>
      <c r="D278" s="179" t="s">
        <v>937</v>
      </c>
      <c r="E278" s="180">
        <v>73.59</v>
      </c>
      <c r="F278" s="181">
        <f t="shared" si="14"/>
        <v>29.999999999999996</v>
      </c>
      <c r="G278" s="180">
        <v>2207.6999999999998</v>
      </c>
      <c r="H278" s="180"/>
      <c r="I278" s="180">
        <v>250</v>
      </c>
      <c r="J278" s="180">
        <v>1150</v>
      </c>
      <c r="K278" s="182">
        <f t="shared" si="13"/>
        <v>3607.7</v>
      </c>
      <c r="L278" s="183"/>
      <c r="M278" s="196"/>
    </row>
    <row r="279" spans="1:13" s="102" customFormat="1" ht="39.75" customHeight="1" x14ac:dyDescent="0.25">
      <c r="A279" s="132">
        <f t="shared" si="15"/>
        <v>269</v>
      </c>
      <c r="B279" s="133" t="s">
        <v>932</v>
      </c>
      <c r="C279" s="91" t="s">
        <v>1211</v>
      </c>
      <c r="D279" s="179" t="s">
        <v>937</v>
      </c>
      <c r="E279" s="180">
        <v>73.59</v>
      </c>
      <c r="F279" s="181">
        <f t="shared" si="14"/>
        <v>29.999999999999996</v>
      </c>
      <c r="G279" s="180">
        <v>2207.6999999999998</v>
      </c>
      <c r="H279" s="180"/>
      <c r="I279" s="180">
        <v>250</v>
      </c>
      <c r="J279" s="180">
        <v>1150</v>
      </c>
      <c r="K279" s="182">
        <f t="shared" si="13"/>
        <v>3607.7</v>
      </c>
      <c r="L279" s="183"/>
      <c r="M279" s="196"/>
    </row>
    <row r="280" spans="1:13" s="102" customFormat="1" ht="39.75" customHeight="1" x14ac:dyDescent="0.25">
      <c r="A280" s="132">
        <f t="shared" si="15"/>
        <v>270</v>
      </c>
      <c r="B280" s="133" t="s">
        <v>932</v>
      </c>
      <c r="C280" s="91" t="s">
        <v>1212</v>
      </c>
      <c r="D280" s="179" t="s">
        <v>937</v>
      </c>
      <c r="E280" s="180">
        <v>73.59</v>
      </c>
      <c r="F280" s="181">
        <f t="shared" si="14"/>
        <v>29.999999999999996</v>
      </c>
      <c r="G280" s="180">
        <v>2207.6999999999998</v>
      </c>
      <c r="H280" s="180"/>
      <c r="I280" s="180">
        <v>250</v>
      </c>
      <c r="J280" s="180">
        <v>1150</v>
      </c>
      <c r="K280" s="182">
        <f t="shared" si="13"/>
        <v>3607.7</v>
      </c>
      <c r="L280" s="183"/>
      <c r="M280" s="196"/>
    </row>
    <row r="281" spans="1:13" s="102" customFormat="1" ht="39.75" customHeight="1" x14ac:dyDescent="0.25">
      <c r="A281" s="132">
        <f t="shared" si="15"/>
        <v>271</v>
      </c>
      <c r="B281" s="133" t="s">
        <v>932</v>
      </c>
      <c r="C281" s="91" t="s">
        <v>1213</v>
      </c>
      <c r="D281" s="179" t="s">
        <v>937</v>
      </c>
      <c r="E281" s="180">
        <v>73.59</v>
      </c>
      <c r="F281" s="181">
        <f t="shared" si="14"/>
        <v>29.999999999999996</v>
      </c>
      <c r="G281" s="180">
        <v>2207.6999999999998</v>
      </c>
      <c r="H281" s="180"/>
      <c r="I281" s="180">
        <v>250</v>
      </c>
      <c r="J281" s="180">
        <v>1150</v>
      </c>
      <c r="K281" s="182">
        <f t="shared" si="13"/>
        <v>3607.7</v>
      </c>
      <c r="L281" s="183"/>
      <c r="M281" s="196"/>
    </row>
    <row r="282" spans="1:13" s="102" customFormat="1" ht="39.75" customHeight="1" x14ac:dyDescent="0.25">
      <c r="A282" s="132">
        <f t="shared" si="15"/>
        <v>272</v>
      </c>
      <c r="B282" s="133" t="s">
        <v>932</v>
      </c>
      <c r="C282" s="91" t="s">
        <v>1214</v>
      </c>
      <c r="D282" s="179" t="s">
        <v>937</v>
      </c>
      <c r="E282" s="180">
        <v>73.59</v>
      </c>
      <c r="F282" s="181">
        <f t="shared" si="14"/>
        <v>29.999999999999996</v>
      </c>
      <c r="G282" s="180">
        <v>2207.6999999999998</v>
      </c>
      <c r="H282" s="180"/>
      <c r="I282" s="180">
        <v>250</v>
      </c>
      <c r="J282" s="180">
        <v>1150</v>
      </c>
      <c r="K282" s="182">
        <f t="shared" si="13"/>
        <v>3607.7</v>
      </c>
      <c r="L282" s="183"/>
      <c r="M282" s="196"/>
    </row>
    <row r="283" spans="1:13" s="102" customFormat="1" ht="39.75" customHeight="1" x14ac:dyDescent="0.25">
      <c r="A283" s="132">
        <f t="shared" si="15"/>
        <v>273</v>
      </c>
      <c r="B283" s="133" t="s">
        <v>932</v>
      </c>
      <c r="C283" s="91" t="s">
        <v>1215</v>
      </c>
      <c r="D283" s="179" t="s">
        <v>937</v>
      </c>
      <c r="E283" s="180">
        <v>73.59</v>
      </c>
      <c r="F283" s="181">
        <f t="shared" si="14"/>
        <v>29.999999999999996</v>
      </c>
      <c r="G283" s="180">
        <v>2207.6999999999998</v>
      </c>
      <c r="H283" s="180"/>
      <c r="I283" s="180">
        <v>250</v>
      </c>
      <c r="J283" s="180">
        <v>1150</v>
      </c>
      <c r="K283" s="182">
        <f t="shared" si="13"/>
        <v>3607.7</v>
      </c>
      <c r="L283" s="183"/>
      <c r="M283" s="196"/>
    </row>
    <row r="284" spans="1:13" s="102" customFormat="1" ht="39.75" customHeight="1" x14ac:dyDescent="0.25">
      <c r="A284" s="132">
        <f t="shared" si="15"/>
        <v>274</v>
      </c>
      <c r="B284" s="133" t="s">
        <v>932</v>
      </c>
      <c r="C284" s="161" t="s">
        <v>1216</v>
      </c>
      <c r="D284" s="179" t="s">
        <v>937</v>
      </c>
      <c r="E284" s="180">
        <v>73.59</v>
      </c>
      <c r="F284" s="181">
        <f t="shared" si="14"/>
        <v>90.999999999999986</v>
      </c>
      <c r="G284" s="180">
        <v>6696.69</v>
      </c>
      <c r="H284" s="180"/>
      <c r="I284" s="180">
        <v>750</v>
      </c>
      <c r="J284" s="180">
        <v>3450</v>
      </c>
      <c r="K284" s="182">
        <f t="shared" si="13"/>
        <v>10896.689999999999</v>
      </c>
      <c r="L284" s="183" t="s">
        <v>1084</v>
      </c>
      <c r="M284" s="196"/>
    </row>
    <row r="285" spans="1:13" s="102" customFormat="1" ht="39.75" customHeight="1" x14ac:dyDescent="0.25">
      <c r="A285" s="132">
        <f t="shared" si="15"/>
        <v>275</v>
      </c>
      <c r="B285" s="133" t="s">
        <v>932</v>
      </c>
      <c r="C285" s="91" t="s">
        <v>1217</v>
      </c>
      <c r="D285" s="179" t="s">
        <v>937</v>
      </c>
      <c r="E285" s="180">
        <v>73.59</v>
      </c>
      <c r="F285" s="181">
        <f t="shared" si="14"/>
        <v>29.999999999999996</v>
      </c>
      <c r="G285" s="180">
        <v>2207.6999999999998</v>
      </c>
      <c r="H285" s="180"/>
      <c r="I285" s="180">
        <v>250</v>
      </c>
      <c r="J285" s="180">
        <v>1150</v>
      </c>
      <c r="K285" s="182">
        <f t="shared" si="13"/>
        <v>3607.7</v>
      </c>
      <c r="L285" s="183"/>
      <c r="M285" s="196"/>
    </row>
    <row r="286" spans="1:13" s="102" customFormat="1" ht="39.75" customHeight="1" x14ac:dyDescent="0.25">
      <c r="A286" s="132">
        <f t="shared" si="15"/>
        <v>276</v>
      </c>
      <c r="B286" s="133" t="s">
        <v>932</v>
      </c>
      <c r="C286" s="91" t="s">
        <v>1218</v>
      </c>
      <c r="D286" s="179" t="s">
        <v>937</v>
      </c>
      <c r="E286" s="180">
        <v>73.59</v>
      </c>
      <c r="F286" s="181">
        <f t="shared" si="14"/>
        <v>29.999999999999996</v>
      </c>
      <c r="G286" s="180">
        <v>2207.6999999999998</v>
      </c>
      <c r="H286" s="180"/>
      <c r="I286" s="180">
        <v>250</v>
      </c>
      <c r="J286" s="180">
        <v>1150</v>
      </c>
      <c r="K286" s="182">
        <f t="shared" si="13"/>
        <v>3607.7</v>
      </c>
      <c r="L286" s="183"/>
      <c r="M286" s="196"/>
    </row>
    <row r="287" spans="1:13" s="102" customFormat="1" ht="39.75" customHeight="1" x14ac:dyDescent="0.25">
      <c r="A287" s="132">
        <f t="shared" si="15"/>
        <v>277</v>
      </c>
      <c r="B287" s="133" t="s">
        <v>932</v>
      </c>
      <c r="C287" s="91" t="s">
        <v>1219</v>
      </c>
      <c r="D287" s="179" t="s">
        <v>937</v>
      </c>
      <c r="E287" s="180">
        <v>73.59</v>
      </c>
      <c r="F287" s="181">
        <f t="shared" si="14"/>
        <v>29.999999999999996</v>
      </c>
      <c r="G287" s="180">
        <v>2207.6999999999998</v>
      </c>
      <c r="H287" s="180"/>
      <c r="I287" s="180">
        <v>250</v>
      </c>
      <c r="J287" s="180">
        <v>1150</v>
      </c>
      <c r="K287" s="182">
        <f t="shared" si="13"/>
        <v>3607.7</v>
      </c>
      <c r="L287" s="183"/>
      <c r="M287" s="196"/>
    </row>
    <row r="288" spans="1:13" s="102" customFormat="1" ht="39.75" customHeight="1" x14ac:dyDescent="0.25">
      <c r="A288" s="132">
        <f t="shared" si="15"/>
        <v>278</v>
      </c>
      <c r="B288" s="133" t="s">
        <v>932</v>
      </c>
      <c r="C288" s="91" t="s">
        <v>1220</v>
      </c>
      <c r="D288" s="179" t="s">
        <v>937</v>
      </c>
      <c r="E288" s="180">
        <v>73.59</v>
      </c>
      <c r="F288" s="181">
        <f t="shared" si="14"/>
        <v>29.999999999999996</v>
      </c>
      <c r="G288" s="180">
        <v>2207.6999999999998</v>
      </c>
      <c r="H288" s="180"/>
      <c r="I288" s="180">
        <v>250</v>
      </c>
      <c r="J288" s="180">
        <v>1150</v>
      </c>
      <c r="K288" s="182">
        <f t="shared" si="13"/>
        <v>3607.7</v>
      </c>
      <c r="L288" s="183"/>
      <c r="M288" s="196"/>
    </row>
    <row r="289" spans="1:13" s="102" customFormat="1" ht="39.75" customHeight="1" x14ac:dyDescent="0.25">
      <c r="A289" s="132">
        <f t="shared" si="15"/>
        <v>279</v>
      </c>
      <c r="B289" s="133" t="s">
        <v>932</v>
      </c>
      <c r="C289" s="91" t="s">
        <v>1221</v>
      </c>
      <c r="D289" s="179" t="s">
        <v>937</v>
      </c>
      <c r="E289" s="180">
        <v>73.59</v>
      </c>
      <c r="F289" s="181">
        <f t="shared" si="14"/>
        <v>29.999999999999996</v>
      </c>
      <c r="G289" s="180">
        <v>2207.6999999999998</v>
      </c>
      <c r="H289" s="180"/>
      <c r="I289" s="180">
        <v>250</v>
      </c>
      <c r="J289" s="180">
        <v>1150</v>
      </c>
      <c r="K289" s="182">
        <f t="shared" si="13"/>
        <v>3607.7</v>
      </c>
      <c r="L289" s="183"/>
      <c r="M289" s="196"/>
    </row>
    <row r="290" spans="1:13" s="102" customFormat="1" ht="39.75" customHeight="1" x14ac:dyDescent="0.25">
      <c r="A290" s="132">
        <f t="shared" si="15"/>
        <v>280</v>
      </c>
      <c r="B290" s="133" t="s">
        <v>932</v>
      </c>
      <c r="C290" s="91" t="s">
        <v>1222</v>
      </c>
      <c r="D290" s="179" t="s">
        <v>937</v>
      </c>
      <c r="E290" s="180">
        <v>73.59</v>
      </c>
      <c r="F290" s="181">
        <f t="shared" si="14"/>
        <v>29.999999999999996</v>
      </c>
      <c r="G290" s="180">
        <v>2207.6999999999998</v>
      </c>
      <c r="H290" s="180"/>
      <c r="I290" s="180">
        <v>250</v>
      </c>
      <c r="J290" s="180">
        <v>1150</v>
      </c>
      <c r="K290" s="182">
        <f t="shared" si="13"/>
        <v>3607.7</v>
      </c>
      <c r="L290" s="183"/>
      <c r="M290" s="196"/>
    </row>
    <row r="291" spans="1:13" s="102" customFormat="1" ht="39.75" customHeight="1" x14ac:dyDescent="0.25">
      <c r="A291" s="132">
        <f t="shared" si="15"/>
        <v>281</v>
      </c>
      <c r="B291" s="133" t="s">
        <v>932</v>
      </c>
      <c r="C291" s="91" t="s">
        <v>1223</v>
      </c>
      <c r="D291" s="179" t="s">
        <v>937</v>
      </c>
      <c r="E291" s="180">
        <v>73.59</v>
      </c>
      <c r="F291" s="181">
        <f t="shared" si="14"/>
        <v>29.999999999999996</v>
      </c>
      <c r="G291" s="180">
        <v>2207.6999999999998</v>
      </c>
      <c r="H291" s="180"/>
      <c r="I291" s="180">
        <v>250</v>
      </c>
      <c r="J291" s="180">
        <v>1150</v>
      </c>
      <c r="K291" s="182">
        <f t="shared" si="13"/>
        <v>3607.7</v>
      </c>
      <c r="L291" s="183"/>
      <c r="M291" s="196"/>
    </row>
    <row r="292" spans="1:13" s="102" customFormat="1" ht="39.75" customHeight="1" x14ac:dyDescent="0.25">
      <c r="A292" s="132">
        <f t="shared" si="15"/>
        <v>282</v>
      </c>
      <c r="B292" s="133" t="s">
        <v>932</v>
      </c>
      <c r="C292" s="91" t="s">
        <v>1224</v>
      </c>
      <c r="D292" s="179" t="s">
        <v>937</v>
      </c>
      <c r="E292" s="180">
        <v>73.59</v>
      </c>
      <c r="F292" s="181">
        <f t="shared" si="14"/>
        <v>29.999999999999996</v>
      </c>
      <c r="G292" s="180">
        <v>2207.6999999999998</v>
      </c>
      <c r="H292" s="180"/>
      <c r="I292" s="180">
        <v>250</v>
      </c>
      <c r="J292" s="180">
        <v>1150</v>
      </c>
      <c r="K292" s="182">
        <f t="shared" si="13"/>
        <v>3607.7</v>
      </c>
      <c r="L292" s="183"/>
      <c r="M292" s="196"/>
    </row>
    <row r="293" spans="1:13" s="102" customFormat="1" ht="39.75" customHeight="1" x14ac:dyDescent="0.25">
      <c r="A293" s="132">
        <f t="shared" si="15"/>
        <v>283</v>
      </c>
      <c r="B293" s="133" t="s">
        <v>932</v>
      </c>
      <c r="C293" s="91" t="s">
        <v>1225</v>
      </c>
      <c r="D293" s="179" t="s">
        <v>937</v>
      </c>
      <c r="E293" s="180">
        <v>73.59</v>
      </c>
      <c r="F293" s="181">
        <f t="shared" si="14"/>
        <v>29.999999999999996</v>
      </c>
      <c r="G293" s="180">
        <v>2207.6999999999998</v>
      </c>
      <c r="H293" s="180"/>
      <c r="I293" s="180">
        <v>250</v>
      </c>
      <c r="J293" s="180">
        <v>1150</v>
      </c>
      <c r="K293" s="182">
        <f t="shared" si="13"/>
        <v>3607.7</v>
      </c>
      <c r="L293" s="183"/>
      <c r="M293" s="196"/>
    </row>
    <row r="294" spans="1:13" s="102" customFormat="1" ht="39.75" customHeight="1" x14ac:dyDescent="0.25">
      <c r="A294" s="132">
        <f t="shared" si="15"/>
        <v>284</v>
      </c>
      <c r="B294" s="133" t="s">
        <v>932</v>
      </c>
      <c r="C294" s="91" t="s">
        <v>1226</v>
      </c>
      <c r="D294" s="179" t="s">
        <v>937</v>
      </c>
      <c r="E294" s="180">
        <v>73.59</v>
      </c>
      <c r="F294" s="181">
        <f t="shared" si="14"/>
        <v>29.999999999999996</v>
      </c>
      <c r="G294" s="180">
        <v>2207.6999999999998</v>
      </c>
      <c r="H294" s="180"/>
      <c r="I294" s="180">
        <v>250</v>
      </c>
      <c r="J294" s="180">
        <v>1150</v>
      </c>
      <c r="K294" s="182">
        <f t="shared" si="13"/>
        <v>3607.7</v>
      </c>
      <c r="L294" s="183"/>
      <c r="M294" s="196"/>
    </row>
    <row r="295" spans="1:13" s="102" customFormat="1" ht="39.75" customHeight="1" x14ac:dyDescent="0.25">
      <c r="A295" s="132">
        <f t="shared" si="15"/>
        <v>285</v>
      </c>
      <c r="B295" s="133" t="s">
        <v>932</v>
      </c>
      <c r="C295" s="91" t="s">
        <v>1227</v>
      </c>
      <c r="D295" s="179" t="s">
        <v>937</v>
      </c>
      <c r="E295" s="180">
        <v>73.59</v>
      </c>
      <c r="F295" s="181">
        <f t="shared" si="14"/>
        <v>29.999999999999996</v>
      </c>
      <c r="G295" s="180">
        <v>2207.6999999999998</v>
      </c>
      <c r="H295" s="180"/>
      <c r="I295" s="180">
        <v>250</v>
      </c>
      <c r="J295" s="180">
        <v>1150</v>
      </c>
      <c r="K295" s="182">
        <f t="shared" si="13"/>
        <v>3607.7</v>
      </c>
      <c r="L295" s="183"/>
      <c r="M295" s="196"/>
    </row>
    <row r="296" spans="1:13" s="102" customFormat="1" ht="39.75" customHeight="1" x14ac:dyDescent="0.25">
      <c r="A296" s="132">
        <f t="shared" si="15"/>
        <v>286</v>
      </c>
      <c r="B296" s="133" t="s">
        <v>932</v>
      </c>
      <c r="C296" s="91" t="s">
        <v>1228</v>
      </c>
      <c r="D296" s="179" t="s">
        <v>937</v>
      </c>
      <c r="E296" s="180">
        <v>73.59</v>
      </c>
      <c r="F296" s="181">
        <f t="shared" si="14"/>
        <v>29.999999999999996</v>
      </c>
      <c r="G296" s="180">
        <v>2207.6999999999998</v>
      </c>
      <c r="H296" s="180"/>
      <c r="I296" s="180">
        <v>250</v>
      </c>
      <c r="J296" s="180">
        <v>1150</v>
      </c>
      <c r="K296" s="182">
        <f t="shared" si="13"/>
        <v>3607.7</v>
      </c>
      <c r="L296" s="183"/>
      <c r="M296" s="196"/>
    </row>
    <row r="297" spans="1:13" s="102" customFormat="1" ht="39.75" customHeight="1" x14ac:dyDescent="0.25">
      <c r="A297" s="132">
        <f t="shared" si="15"/>
        <v>287</v>
      </c>
      <c r="B297" s="133" t="s">
        <v>932</v>
      </c>
      <c r="C297" s="91" t="s">
        <v>1229</v>
      </c>
      <c r="D297" s="179" t="s">
        <v>937</v>
      </c>
      <c r="E297" s="180">
        <v>73.59</v>
      </c>
      <c r="F297" s="181">
        <f t="shared" si="14"/>
        <v>29.999999999999996</v>
      </c>
      <c r="G297" s="180">
        <v>2207.6999999999998</v>
      </c>
      <c r="H297" s="180"/>
      <c r="I297" s="180">
        <v>250</v>
      </c>
      <c r="J297" s="180">
        <v>1150</v>
      </c>
      <c r="K297" s="182">
        <f t="shared" si="13"/>
        <v>3607.7</v>
      </c>
      <c r="L297" s="183"/>
      <c r="M297" s="196"/>
    </row>
    <row r="298" spans="1:13" s="102" customFormat="1" ht="39.75" customHeight="1" x14ac:dyDescent="0.25">
      <c r="A298" s="132">
        <f t="shared" si="15"/>
        <v>288</v>
      </c>
      <c r="B298" s="133" t="s">
        <v>932</v>
      </c>
      <c r="C298" s="91" t="s">
        <v>1230</v>
      </c>
      <c r="D298" s="179" t="s">
        <v>937</v>
      </c>
      <c r="E298" s="180">
        <v>73.59</v>
      </c>
      <c r="F298" s="181">
        <f t="shared" si="14"/>
        <v>29.999999999999996</v>
      </c>
      <c r="G298" s="180">
        <v>2207.6999999999998</v>
      </c>
      <c r="H298" s="180"/>
      <c r="I298" s="180">
        <v>250</v>
      </c>
      <c r="J298" s="180">
        <v>1150</v>
      </c>
      <c r="K298" s="182">
        <f t="shared" si="13"/>
        <v>3607.7</v>
      </c>
      <c r="L298" s="183"/>
      <c r="M298" s="196"/>
    </row>
    <row r="299" spans="1:13" s="102" customFormat="1" ht="39.75" customHeight="1" x14ac:dyDescent="0.25">
      <c r="A299" s="132">
        <f t="shared" si="15"/>
        <v>289</v>
      </c>
      <c r="B299" s="133" t="s">
        <v>932</v>
      </c>
      <c r="C299" s="91" t="s">
        <v>1231</v>
      </c>
      <c r="D299" s="179" t="s">
        <v>937</v>
      </c>
      <c r="E299" s="180">
        <v>73.59</v>
      </c>
      <c r="F299" s="181">
        <f t="shared" si="14"/>
        <v>29.999999999999996</v>
      </c>
      <c r="G299" s="180">
        <v>2207.6999999999998</v>
      </c>
      <c r="H299" s="180"/>
      <c r="I299" s="180">
        <v>250</v>
      </c>
      <c r="J299" s="180">
        <v>1150</v>
      </c>
      <c r="K299" s="182">
        <f t="shared" si="13"/>
        <v>3607.7</v>
      </c>
      <c r="L299" s="183"/>
      <c r="M299" s="196"/>
    </row>
    <row r="300" spans="1:13" s="102" customFormat="1" ht="39.75" customHeight="1" x14ac:dyDescent="0.25">
      <c r="A300" s="132">
        <f t="shared" si="15"/>
        <v>290</v>
      </c>
      <c r="B300" s="133" t="s">
        <v>932</v>
      </c>
      <c r="C300" s="91" t="s">
        <v>1232</v>
      </c>
      <c r="D300" s="179" t="s">
        <v>937</v>
      </c>
      <c r="E300" s="180">
        <v>73.59</v>
      </c>
      <c r="F300" s="181">
        <f t="shared" si="14"/>
        <v>29.999999999999996</v>
      </c>
      <c r="G300" s="180">
        <v>2207.6999999999998</v>
      </c>
      <c r="H300" s="180"/>
      <c r="I300" s="180">
        <v>250</v>
      </c>
      <c r="J300" s="180">
        <v>1150</v>
      </c>
      <c r="K300" s="182">
        <f t="shared" ref="K300:K363" si="16">SUM(G300:J300)</f>
        <v>3607.7</v>
      </c>
      <c r="L300" s="183"/>
      <c r="M300" s="196"/>
    </row>
    <row r="301" spans="1:13" s="102" customFormat="1" ht="39.75" customHeight="1" x14ac:dyDescent="0.25">
      <c r="A301" s="132">
        <f t="shared" si="15"/>
        <v>291</v>
      </c>
      <c r="B301" s="133" t="s">
        <v>932</v>
      </c>
      <c r="C301" s="161" t="s">
        <v>1233</v>
      </c>
      <c r="D301" s="179" t="s">
        <v>937</v>
      </c>
      <c r="E301" s="180">
        <v>73.59</v>
      </c>
      <c r="F301" s="181">
        <f t="shared" si="14"/>
        <v>90.999999999999986</v>
      </c>
      <c r="G301" s="180">
        <v>6696.69</v>
      </c>
      <c r="H301" s="180"/>
      <c r="I301" s="180">
        <v>750</v>
      </c>
      <c r="J301" s="180">
        <v>3450</v>
      </c>
      <c r="K301" s="182">
        <f t="shared" si="16"/>
        <v>10896.689999999999</v>
      </c>
      <c r="L301" s="183" t="s">
        <v>1084</v>
      </c>
      <c r="M301" s="196"/>
    </row>
    <row r="302" spans="1:13" s="102" customFormat="1" ht="39.75" customHeight="1" x14ac:dyDescent="0.25">
      <c r="A302" s="132">
        <f t="shared" si="15"/>
        <v>292</v>
      </c>
      <c r="B302" s="133" t="s">
        <v>932</v>
      </c>
      <c r="C302" s="91" t="s">
        <v>1234</v>
      </c>
      <c r="D302" s="179" t="s">
        <v>937</v>
      </c>
      <c r="E302" s="180">
        <v>73.59</v>
      </c>
      <c r="F302" s="181">
        <f t="shared" si="14"/>
        <v>29.999999999999996</v>
      </c>
      <c r="G302" s="180">
        <v>2207.6999999999998</v>
      </c>
      <c r="H302" s="180"/>
      <c r="I302" s="180">
        <v>250</v>
      </c>
      <c r="J302" s="180">
        <v>1150</v>
      </c>
      <c r="K302" s="182">
        <f t="shared" si="16"/>
        <v>3607.7</v>
      </c>
      <c r="L302" s="183"/>
      <c r="M302" s="196"/>
    </row>
    <row r="303" spans="1:13" s="102" customFormat="1" ht="39.75" customHeight="1" x14ac:dyDescent="0.25">
      <c r="A303" s="132">
        <f t="shared" si="15"/>
        <v>293</v>
      </c>
      <c r="B303" s="133" t="s">
        <v>932</v>
      </c>
      <c r="C303" s="91" t="s">
        <v>1235</v>
      </c>
      <c r="D303" s="179" t="s">
        <v>937</v>
      </c>
      <c r="E303" s="180">
        <v>73.59</v>
      </c>
      <c r="F303" s="181">
        <f t="shared" si="14"/>
        <v>29.999999999999996</v>
      </c>
      <c r="G303" s="180">
        <v>2207.6999999999998</v>
      </c>
      <c r="H303" s="180"/>
      <c r="I303" s="180">
        <v>250</v>
      </c>
      <c r="J303" s="180">
        <v>1150</v>
      </c>
      <c r="K303" s="182">
        <f t="shared" si="16"/>
        <v>3607.7</v>
      </c>
      <c r="L303" s="183"/>
      <c r="M303" s="196"/>
    </row>
    <row r="304" spans="1:13" s="102" customFormat="1" ht="39.75" customHeight="1" x14ac:dyDescent="0.25">
      <c r="A304" s="132">
        <f t="shared" si="15"/>
        <v>294</v>
      </c>
      <c r="B304" s="133" t="s">
        <v>932</v>
      </c>
      <c r="C304" s="91" t="s">
        <v>1236</v>
      </c>
      <c r="D304" s="179" t="s">
        <v>937</v>
      </c>
      <c r="E304" s="180">
        <v>73.59</v>
      </c>
      <c r="F304" s="181">
        <f t="shared" si="14"/>
        <v>29.999999999999996</v>
      </c>
      <c r="G304" s="180">
        <v>2207.6999999999998</v>
      </c>
      <c r="H304" s="180"/>
      <c r="I304" s="180">
        <v>250</v>
      </c>
      <c r="J304" s="180">
        <v>1150</v>
      </c>
      <c r="K304" s="182">
        <f t="shared" si="16"/>
        <v>3607.7</v>
      </c>
      <c r="L304" s="183"/>
      <c r="M304" s="196"/>
    </row>
    <row r="305" spans="1:13" s="102" customFormat="1" ht="39.75" customHeight="1" x14ac:dyDescent="0.25">
      <c r="A305" s="132">
        <f t="shared" si="15"/>
        <v>295</v>
      </c>
      <c r="B305" s="133" t="s">
        <v>932</v>
      </c>
      <c r="C305" s="91" t="s">
        <v>1237</v>
      </c>
      <c r="D305" s="179" t="s">
        <v>937</v>
      </c>
      <c r="E305" s="180">
        <v>73.59</v>
      </c>
      <c r="F305" s="181">
        <f t="shared" ref="F305:F368" si="17">G305/E305</f>
        <v>29.999999999999996</v>
      </c>
      <c r="G305" s="180">
        <v>2207.6999999999998</v>
      </c>
      <c r="H305" s="180"/>
      <c r="I305" s="180">
        <v>250</v>
      </c>
      <c r="J305" s="180">
        <v>1150</v>
      </c>
      <c r="K305" s="182">
        <f t="shared" si="16"/>
        <v>3607.7</v>
      </c>
      <c r="L305" s="183"/>
      <c r="M305" s="196"/>
    </row>
    <row r="306" spans="1:13" s="102" customFormat="1" ht="39.75" customHeight="1" x14ac:dyDescent="0.25">
      <c r="A306" s="132">
        <f t="shared" si="15"/>
        <v>296</v>
      </c>
      <c r="B306" s="133" t="s">
        <v>932</v>
      </c>
      <c r="C306" s="91" t="s">
        <v>1238</v>
      </c>
      <c r="D306" s="179" t="s">
        <v>937</v>
      </c>
      <c r="E306" s="180">
        <v>73.59</v>
      </c>
      <c r="F306" s="181">
        <f t="shared" si="17"/>
        <v>29.999999999999996</v>
      </c>
      <c r="G306" s="180">
        <v>2207.6999999999998</v>
      </c>
      <c r="H306" s="180"/>
      <c r="I306" s="180">
        <v>250</v>
      </c>
      <c r="J306" s="180">
        <v>1150</v>
      </c>
      <c r="K306" s="182">
        <f t="shared" si="16"/>
        <v>3607.7</v>
      </c>
      <c r="L306" s="183"/>
      <c r="M306" s="196"/>
    </row>
    <row r="307" spans="1:13" s="102" customFormat="1" ht="39.75" customHeight="1" x14ac:dyDescent="0.25">
      <c r="A307" s="132">
        <f t="shared" si="15"/>
        <v>297</v>
      </c>
      <c r="B307" s="133" t="s">
        <v>932</v>
      </c>
      <c r="C307" s="91" t="s">
        <v>1239</v>
      </c>
      <c r="D307" s="179" t="s">
        <v>937</v>
      </c>
      <c r="E307" s="180">
        <v>73.59</v>
      </c>
      <c r="F307" s="181">
        <f t="shared" si="17"/>
        <v>29.999999999999996</v>
      </c>
      <c r="G307" s="180">
        <v>2207.6999999999998</v>
      </c>
      <c r="H307" s="180"/>
      <c r="I307" s="180">
        <v>250</v>
      </c>
      <c r="J307" s="180">
        <v>1150</v>
      </c>
      <c r="K307" s="182">
        <f t="shared" si="16"/>
        <v>3607.7</v>
      </c>
      <c r="L307" s="183"/>
      <c r="M307" s="196"/>
    </row>
    <row r="308" spans="1:13" s="102" customFormat="1" ht="39.75" customHeight="1" x14ac:dyDescent="0.25">
      <c r="A308" s="132">
        <f t="shared" si="15"/>
        <v>298</v>
      </c>
      <c r="B308" s="133" t="s">
        <v>932</v>
      </c>
      <c r="C308" s="91" t="s">
        <v>1240</v>
      </c>
      <c r="D308" s="179" t="s">
        <v>937</v>
      </c>
      <c r="E308" s="180">
        <v>73.59</v>
      </c>
      <c r="F308" s="181">
        <f t="shared" si="17"/>
        <v>29.999999999999996</v>
      </c>
      <c r="G308" s="180">
        <v>2207.6999999999998</v>
      </c>
      <c r="H308" s="180"/>
      <c r="I308" s="180">
        <v>250</v>
      </c>
      <c r="J308" s="180">
        <v>1150</v>
      </c>
      <c r="K308" s="182">
        <f t="shared" si="16"/>
        <v>3607.7</v>
      </c>
      <c r="L308" s="183"/>
      <c r="M308" s="196"/>
    </row>
    <row r="309" spans="1:13" s="102" customFormat="1" ht="39.75" customHeight="1" x14ac:dyDescent="0.25">
      <c r="A309" s="132">
        <f t="shared" si="15"/>
        <v>299</v>
      </c>
      <c r="B309" s="133" t="s">
        <v>932</v>
      </c>
      <c r="C309" s="91" t="s">
        <v>1241</v>
      </c>
      <c r="D309" s="179" t="s">
        <v>937</v>
      </c>
      <c r="E309" s="180">
        <v>73.59</v>
      </c>
      <c r="F309" s="181">
        <f t="shared" si="17"/>
        <v>29.999999999999996</v>
      </c>
      <c r="G309" s="180">
        <v>2207.6999999999998</v>
      </c>
      <c r="H309" s="180"/>
      <c r="I309" s="180">
        <v>250</v>
      </c>
      <c r="J309" s="180">
        <v>1150</v>
      </c>
      <c r="K309" s="182">
        <f t="shared" si="16"/>
        <v>3607.7</v>
      </c>
      <c r="L309" s="183"/>
      <c r="M309" s="196"/>
    </row>
    <row r="310" spans="1:13" s="102" customFormat="1" ht="39.75" customHeight="1" x14ac:dyDescent="0.25">
      <c r="A310" s="132">
        <f t="shared" si="15"/>
        <v>300</v>
      </c>
      <c r="B310" s="133" t="s">
        <v>932</v>
      </c>
      <c r="C310" s="91" t="s">
        <v>1242</v>
      </c>
      <c r="D310" s="179" t="s">
        <v>937</v>
      </c>
      <c r="E310" s="180">
        <v>73.59</v>
      </c>
      <c r="F310" s="181">
        <f t="shared" si="17"/>
        <v>29.999999999999996</v>
      </c>
      <c r="G310" s="180">
        <v>2207.6999999999998</v>
      </c>
      <c r="H310" s="180"/>
      <c r="I310" s="180">
        <v>250</v>
      </c>
      <c r="J310" s="180">
        <v>1150</v>
      </c>
      <c r="K310" s="182">
        <f t="shared" si="16"/>
        <v>3607.7</v>
      </c>
      <c r="L310" s="183"/>
      <c r="M310" s="196"/>
    </row>
    <row r="311" spans="1:13" s="102" customFormat="1" ht="39.75" customHeight="1" x14ac:dyDescent="0.25">
      <c r="A311" s="132">
        <f t="shared" si="15"/>
        <v>301</v>
      </c>
      <c r="B311" s="133" t="s">
        <v>932</v>
      </c>
      <c r="C311" s="91" t="s">
        <v>1243</v>
      </c>
      <c r="D311" s="179" t="s">
        <v>937</v>
      </c>
      <c r="E311" s="180">
        <v>73.59</v>
      </c>
      <c r="F311" s="181">
        <f t="shared" si="17"/>
        <v>29.999999999999996</v>
      </c>
      <c r="G311" s="180">
        <v>2207.6999999999998</v>
      </c>
      <c r="H311" s="180"/>
      <c r="I311" s="180">
        <v>250</v>
      </c>
      <c r="J311" s="180">
        <v>1150</v>
      </c>
      <c r="K311" s="182">
        <f t="shared" si="16"/>
        <v>3607.7</v>
      </c>
      <c r="L311" s="183"/>
      <c r="M311" s="196"/>
    </row>
    <row r="312" spans="1:13" s="102" customFormat="1" ht="39.75" customHeight="1" x14ac:dyDescent="0.25">
      <c r="A312" s="132">
        <f t="shared" si="15"/>
        <v>302</v>
      </c>
      <c r="B312" s="133" t="s">
        <v>932</v>
      </c>
      <c r="C312" s="91" t="s">
        <v>1244</v>
      </c>
      <c r="D312" s="179" t="s">
        <v>937</v>
      </c>
      <c r="E312" s="180">
        <v>73.59</v>
      </c>
      <c r="F312" s="181">
        <f t="shared" si="17"/>
        <v>29.999999999999996</v>
      </c>
      <c r="G312" s="180">
        <v>2207.6999999999998</v>
      </c>
      <c r="H312" s="184"/>
      <c r="I312" s="180">
        <v>250</v>
      </c>
      <c r="J312" s="180">
        <v>1150</v>
      </c>
      <c r="K312" s="182">
        <f t="shared" si="16"/>
        <v>3607.7</v>
      </c>
      <c r="L312" s="183"/>
      <c r="M312" s="196"/>
    </row>
    <row r="313" spans="1:13" s="102" customFormat="1" ht="39.75" customHeight="1" x14ac:dyDescent="0.25">
      <c r="A313" s="132">
        <f t="shared" si="15"/>
        <v>303</v>
      </c>
      <c r="B313" s="133" t="s">
        <v>932</v>
      </c>
      <c r="C313" s="91" t="s">
        <v>1245</v>
      </c>
      <c r="D313" s="179" t="s">
        <v>934</v>
      </c>
      <c r="E313" s="180">
        <v>71.400000000000006</v>
      </c>
      <c r="F313" s="181">
        <f t="shared" si="17"/>
        <v>29.999999999999996</v>
      </c>
      <c r="G313" s="180">
        <v>2142</v>
      </c>
      <c r="H313" s="180">
        <v>35</v>
      </c>
      <c r="I313" s="180">
        <v>250</v>
      </c>
      <c r="J313" s="180">
        <v>1380</v>
      </c>
      <c r="K313" s="182">
        <f t="shared" si="16"/>
        <v>3807</v>
      </c>
      <c r="L313" s="183"/>
      <c r="M313" s="196"/>
    </row>
    <row r="314" spans="1:13" s="102" customFormat="1" ht="39.75" customHeight="1" x14ac:dyDescent="0.25">
      <c r="A314" s="132">
        <f t="shared" si="15"/>
        <v>304</v>
      </c>
      <c r="B314" s="133" t="s">
        <v>932</v>
      </c>
      <c r="C314" s="91" t="s">
        <v>1246</v>
      </c>
      <c r="D314" s="179" t="s">
        <v>934</v>
      </c>
      <c r="E314" s="180">
        <v>71.400000000000006</v>
      </c>
      <c r="F314" s="181">
        <f t="shared" si="17"/>
        <v>29.999999999999996</v>
      </c>
      <c r="G314" s="180">
        <v>2142</v>
      </c>
      <c r="H314" s="180">
        <v>35</v>
      </c>
      <c r="I314" s="180">
        <v>250</v>
      </c>
      <c r="J314" s="180">
        <v>1380</v>
      </c>
      <c r="K314" s="182">
        <f t="shared" si="16"/>
        <v>3807</v>
      </c>
      <c r="L314" s="183"/>
      <c r="M314" s="196"/>
    </row>
    <row r="315" spans="1:13" s="102" customFormat="1" ht="39.75" customHeight="1" x14ac:dyDescent="0.25">
      <c r="A315" s="132">
        <f t="shared" si="15"/>
        <v>305</v>
      </c>
      <c r="B315" s="133" t="s">
        <v>932</v>
      </c>
      <c r="C315" s="91" t="s">
        <v>1247</v>
      </c>
      <c r="D315" s="179" t="s">
        <v>934</v>
      </c>
      <c r="E315" s="180">
        <v>71.400000000000006</v>
      </c>
      <c r="F315" s="181">
        <f t="shared" si="17"/>
        <v>29.999999999999996</v>
      </c>
      <c r="G315" s="180">
        <v>2142</v>
      </c>
      <c r="H315" s="180">
        <v>35</v>
      </c>
      <c r="I315" s="180">
        <v>250</v>
      </c>
      <c r="J315" s="180">
        <v>1380</v>
      </c>
      <c r="K315" s="182">
        <f t="shared" si="16"/>
        <v>3807</v>
      </c>
      <c r="L315" s="183"/>
      <c r="M315" s="196"/>
    </row>
    <row r="316" spans="1:13" s="102" customFormat="1" ht="39.75" customHeight="1" x14ac:dyDescent="0.25">
      <c r="A316" s="132">
        <f t="shared" si="15"/>
        <v>306</v>
      </c>
      <c r="B316" s="133" t="s">
        <v>932</v>
      </c>
      <c r="C316" s="91" t="s">
        <v>1248</v>
      </c>
      <c r="D316" s="179" t="s">
        <v>934</v>
      </c>
      <c r="E316" s="180">
        <v>71.400000000000006</v>
      </c>
      <c r="F316" s="181">
        <f t="shared" si="17"/>
        <v>29.999999999999996</v>
      </c>
      <c r="G316" s="180">
        <v>2142</v>
      </c>
      <c r="H316" s="180"/>
      <c r="I316" s="180">
        <v>250</v>
      </c>
      <c r="J316" s="180">
        <v>1380</v>
      </c>
      <c r="K316" s="182">
        <f t="shared" si="16"/>
        <v>3772</v>
      </c>
      <c r="L316" s="183"/>
      <c r="M316" s="196"/>
    </row>
    <row r="317" spans="1:13" s="102" customFormat="1" ht="39.75" customHeight="1" x14ac:dyDescent="0.25">
      <c r="A317" s="132">
        <f t="shared" si="15"/>
        <v>307</v>
      </c>
      <c r="B317" s="133" t="s">
        <v>932</v>
      </c>
      <c r="C317" s="91" t="s">
        <v>1249</v>
      </c>
      <c r="D317" s="179" t="s">
        <v>937</v>
      </c>
      <c r="E317" s="180">
        <v>73.59</v>
      </c>
      <c r="F317" s="181">
        <f t="shared" si="17"/>
        <v>29.999999999999996</v>
      </c>
      <c r="G317" s="180">
        <v>2207.6999999999998</v>
      </c>
      <c r="H317" s="180">
        <v>50</v>
      </c>
      <c r="I317" s="180">
        <v>250</v>
      </c>
      <c r="J317" s="180">
        <v>1150</v>
      </c>
      <c r="K317" s="182">
        <f t="shared" si="16"/>
        <v>3657.7</v>
      </c>
      <c r="L317" s="183"/>
      <c r="M317" s="196"/>
    </row>
    <row r="318" spans="1:13" s="102" customFormat="1" ht="39.75" customHeight="1" x14ac:dyDescent="0.25">
      <c r="A318" s="132">
        <f t="shared" si="15"/>
        <v>308</v>
      </c>
      <c r="B318" s="133" t="s">
        <v>932</v>
      </c>
      <c r="C318" s="91" t="s">
        <v>1250</v>
      </c>
      <c r="D318" s="179" t="s">
        <v>937</v>
      </c>
      <c r="E318" s="180">
        <v>73.59</v>
      </c>
      <c r="F318" s="181">
        <f t="shared" si="17"/>
        <v>29.999999999999996</v>
      </c>
      <c r="G318" s="180">
        <v>2207.6999999999998</v>
      </c>
      <c r="H318" s="180">
        <v>35</v>
      </c>
      <c r="I318" s="180">
        <v>250</v>
      </c>
      <c r="J318" s="180">
        <v>1150</v>
      </c>
      <c r="K318" s="182">
        <f t="shared" si="16"/>
        <v>3642.7</v>
      </c>
      <c r="L318" s="183"/>
      <c r="M318" s="196"/>
    </row>
    <row r="319" spans="1:13" s="102" customFormat="1" ht="39.75" customHeight="1" x14ac:dyDescent="0.25">
      <c r="A319" s="132">
        <f t="shared" si="15"/>
        <v>309</v>
      </c>
      <c r="B319" s="133" t="s">
        <v>932</v>
      </c>
      <c r="C319" s="91" t="s">
        <v>1251</v>
      </c>
      <c r="D319" s="179" t="s">
        <v>937</v>
      </c>
      <c r="E319" s="180">
        <v>73.59</v>
      </c>
      <c r="F319" s="181">
        <f t="shared" si="17"/>
        <v>29.999999999999996</v>
      </c>
      <c r="G319" s="180">
        <v>2207.6999999999998</v>
      </c>
      <c r="H319" s="180">
        <v>35</v>
      </c>
      <c r="I319" s="180">
        <v>250</v>
      </c>
      <c r="J319" s="180">
        <v>1150</v>
      </c>
      <c r="K319" s="182">
        <f t="shared" si="16"/>
        <v>3642.7</v>
      </c>
      <c r="L319" s="183"/>
      <c r="M319" s="196"/>
    </row>
    <row r="320" spans="1:13" s="102" customFormat="1" ht="39.75" customHeight="1" x14ac:dyDescent="0.25">
      <c r="A320" s="132">
        <f t="shared" si="15"/>
        <v>310</v>
      </c>
      <c r="B320" s="133" t="s">
        <v>932</v>
      </c>
      <c r="C320" s="91" t="s">
        <v>1252</v>
      </c>
      <c r="D320" s="179" t="s">
        <v>937</v>
      </c>
      <c r="E320" s="180">
        <v>73.59</v>
      </c>
      <c r="F320" s="181">
        <f t="shared" si="17"/>
        <v>29.999999999999996</v>
      </c>
      <c r="G320" s="180">
        <v>2207.6999999999998</v>
      </c>
      <c r="H320" s="180">
        <v>35</v>
      </c>
      <c r="I320" s="180">
        <v>250</v>
      </c>
      <c r="J320" s="180">
        <v>1150</v>
      </c>
      <c r="K320" s="182">
        <f t="shared" si="16"/>
        <v>3642.7</v>
      </c>
      <c r="L320" s="183"/>
      <c r="M320" s="196"/>
    </row>
    <row r="321" spans="1:13" s="102" customFormat="1" ht="39.75" customHeight="1" x14ac:dyDescent="0.25">
      <c r="A321" s="132">
        <f t="shared" si="15"/>
        <v>311</v>
      </c>
      <c r="B321" s="133" t="s">
        <v>932</v>
      </c>
      <c r="C321" s="91" t="s">
        <v>1253</v>
      </c>
      <c r="D321" s="179" t="s">
        <v>937</v>
      </c>
      <c r="E321" s="180">
        <v>73.59</v>
      </c>
      <c r="F321" s="181">
        <f t="shared" si="17"/>
        <v>29.999999999999996</v>
      </c>
      <c r="G321" s="180">
        <v>2207.6999999999998</v>
      </c>
      <c r="H321" s="180">
        <v>35</v>
      </c>
      <c r="I321" s="180">
        <v>250</v>
      </c>
      <c r="J321" s="180">
        <v>1150</v>
      </c>
      <c r="K321" s="182">
        <f t="shared" si="16"/>
        <v>3642.7</v>
      </c>
      <c r="L321" s="183"/>
      <c r="M321" s="196"/>
    </row>
    <row r="322" spans="1:13" s="102" customFormat="1" ht="39.75" customHeight="1" x14ac:dyDescent="0.25">
      <c r="A322" s="132">
        <f t="shared" si="15"/>
        <v>312</v>
      </c>
      <c r="B322" s="133" t="s">
        <v>932</v>
      </c>
      <c r="C322" s="91" t="s">
        <v>1254</v>
      </c>
      <c r="D322" s="179" t="s">
        <v>937</v>
      </c>
      <c r="E322" s="180">
        <v>73.59</v>
      </c>
      <c r="F322" s="181">
        <f t="shared" si="17"/>
        <v>29.999999999999996</v>
      </c>
      <c r="G322" s="180">
        <v>2207.6999999999998</v>
      </c>
      <c r="H322" s="180"/>
      <c r="I322" s="180">
        <v>250</v>
      </c>
      <c r="J322" s="180">
        <v>1150</v>
      </c>
      <c r="K322" s="182">
        <f t="shared" si="16"/>
        <v>3607.7</v>
      </c>
      <c r="L322" s="183"/>
      <c r="M322" s="196"/>
    </row>
    <row r="323" spans="1:13" s="102" customFormat="1" ht="39.75" customHeight="1" x14ac:dyDescent="0.25">
      <c r="A323" s="132">
        <f t="shared" si="15"/>
        <v>313</v>
      </c>
      <c r="B323" s="133" t="s">
        <v>932</v>
      </c>
      <c r="C323" s="91" t="s">
        <v>1255</v>
      </c>
      <c r="D323" s="179" t="s">
        <v>937</v>
      </c>
      <c r="E323" s="180">
        <v>73.59</v>
      </c>
      <c r="F323" s="181">
        <f t="shared" si="17"/>
        <v>29.999999999999996</v>
      </c>
      <c r="G323" s="180">
        <v>2207.6999999999998</v>
      </c>
      <c r="H323" s="180">
        <v>35</v>
      </c>
      <c r="I323" s="180">
        <v>250</v>
      </c>
      <c r="J323" s="180">
        <v>1150</v>
      </c>
      <c r="K323" s="182">
        <f t="shared" si="16"/>
        <v>3642.7</v>
      </c>
      <c r="L323" s="183"/>
      <c r="M323" s="196"/>
    </row>
    <row r="324" spans="1:13" s="102" customFormat="1" ht="39.75" customHeight="1" x14ac:dyDescent="0.25">
      <c r="A324" s="132">
        <f t="shared" si="15"/>
        <v>314</v>
      </c>
      <c r="B324" s="133" t="s">
        <v>932</v>
      </c>
      <c r="C324" s="91" t="s">
        <v>1256</v>
      </c>
      <c r="D324" s="179" t="s">
        <v>937</v>
      </c>
      <c r="E324" s="180">
        <v>73.59</v>
      </c>
      <c r="F324" s="181">
        <f t="shared" si="17"/>
        <v>29.999999999999996</v>
      </c>
      <c r="G324" s="180">
        <v>2207.6999999999998</v>
      </c>
      <c r="H324" s="180">
        <v>35</v>
      </c>
      <c r="I324" s="180">
        <v>250</v>
      </c>
      <c r="J324" s="180">
        <v>1150</v>
      </c>
      <c r="K324" s="182">
        <f t="shared" si="16"/>
        <v>3642.7</v>
      </c>
      <c r="L324" s="183"/>
      <c r="M324" s="196"/>
    </row>
    <row r="325" spans="1:13" s="102" customFormat="1" ht="39.75" customHeight="1" x14ac:dyDescent="0.25">
      <c r="A325" s="132">
        <f t="shared" si="15"/>
        <v>315</v>
      </c>
      <c r="B325" s="133" t="s">
        <v>932</v>
      </c>
      <c r="C325" s="91" t="s">
        <v>1257</v>
      </c>
      <c r="D325" s="179" t="s">
        <v>937</v>
      </c>
      <c r="E325" s="180">
        <v>73.59</v>
      </c>
      <c r="F325" s="181">
        <f t="shared" si="17"/>
        <v>29.999999999999996</v>
      </c>
      <c r="G325" s="180">
        <v>2207.6999999999998</v>
      </c>
      <c r="H325" s="180">
        <v>35</v>
      </c>
      <c r="I325" s="180">
        <v>250</v>
      </c>
      <c r="J325" s="180">
        <v>1150</v>
      </c>
      <c r="K325" s="182">
        <f t="shared" si="16"/>
        <v>3642.7</v>
      </c>
      <c r="L325" s="183"/>
      <c r="M325" s="196"/>
    </row>
    <row r="326" spans="1:13" s="102" customFormat="1" ht="39.75" customHeight="1" x14ac:dyDescent="0.25">
      <c r="A326" s="132">
        <f t="shared" si="15"/>
        <v>316</v>
      </c>
      <c r="B326" s="133" t="s">
        <v>932</v>
      </c>
      <c r="C326" s="91" t="s">
        <v>1258</v>
      </c>
      <c r="D326" s="179" t="s">
        <v>937</v>
      </c>
      <c r="E326" s="180">
        <v>73.59</v>
      </c>
      <c r="F326" s="181">
        <f t="shared" si="17"/>
        <v>29.999999999999996</v>
      </c>
      <c r="G326" s="180">
        <v>2207.6999999999998</v>
      </c>
      <c r="H326" s="180">
        <v>35</v>
      </c>
      <c r="I326" s="180">
        <v>250</v>
      </c>
      <c r="J326" s="180">
        <v>1150</v>
      </c>
      <c r="K326" s="182">
        <f t="shared" si="16"/>
        <v>3642.7</v>
      </c>
      <c r="L326" s="183"/>
      <c r="M326" s="196"/>
    </row>
    <row r="327" spans="1:13" s="102" customFormat="1" ht="39.75" customHeight="1" x14ac:dyDescent="0.25">
      <c r="A327" s="132">
        <f t="shared" si="15"/>
        <v>317</v>
      </c>
      <c r="B327" s="133" t="s">
        <v>932</v>
      </c>
      <c r="C327" s="91" t="s">
        <v>1259</v>
      </c>
      <c r="D327" s="179" t="s">
        <v>937</v>
      </c>
      <c r="E327" s="180">
        <v>73.59</v>
      </c>
      <c r="F327" s="181">
        <f t="shared" si="17"/>
        <v>29.999999999999996</v>
      </c>
      <c r="G327" s="180">
        <v>2207.6999999999998</v>
      </c>
      <c r="H327" s="180">
        <v>35</v>
      </c>
      <c r="I327" s="180">
        <v>250</v>
      </c>
      <c r="J327" s="180">
        <v>1150</v>
      </c>
      <c r="K327" s="182">
        <f t="shared" si="16"/>
        <v>3642.7</v>
      </c>
      <c r="L327" s="183"/>
      <c r="M327" s="196"/>
    </row>
    <row r="328" spans="1:13" s="102" customFormat="1" ht="39.75" customHeight="1" x14ac:dyDescent="0.25">
      <c r="A328" s="132">
        <f t="shared" si="15"/>
        <v>318</v>
      </c>
      <c r="B328" s="133" t="s">
        <v>932</v>
      </c>
      <c r="C328" s="91" t="s">
        <v>1260</v>
      </c>
      <c r="D328" s="179" t="s">
        <v>937</v>
      </c>
      <c r="E328" s="180">
        <v>73.59</v>
      </c>
      <c r="F328" s="181">
        <f t="shared" si="17"/>
        <v>29.999999999999996</v>
      </c>
      <c r="G328" s="180">
        <v>2207.6999999999998</v>
      </c>
      <c r="H328" s="180"/>
      <c r="I328" s="180">
        <v>250</v>
      </c>
      <c r="J328" s="180">
        <v>1150</v>
      </c>
      <c r="K328" s="182">
        <f t="shared" si="16"/>
        <v>3607.7</v>
      </c>
      <c r="L328" s="183"/>
      <c r="M328" s="196"/>
    </row>
    <row r="329" spans="1:13" s="102" customFormat="1" ht="39.75" customHeight="1" x14ac:dyDescent="0.25">
      <c r="A329" s="132">
        <f t="shared" si="15"/>
        <v>319</v>
      </c>
      <c r="B329" s="133" t="s">
        <v>932</v>
      </c>
      <c r="C329" s="91" t="s">
        <v>1261</v>
      </c>
      <c r="D329" s="179" t="s">
        <v>937</v>
      </c>
      <c r="E329" s="180">
        <v>73.59</v>
      </c>
      <c r="F329" s="181">
        <f t="shared" si="17"/>
        <v>29.999999999999996</v>
      </c>
      <c r="G329" s="180">
        <v>2207.6999999999998</v>
      </c>
      <c r="H329" s="180"/>
      <c r="I329" s="180">
        <v>250</v>
      </c>
      <c r="J329" s="180">
        <v>1150</v>
      </c>
      <c r="K329" s="182">
        <f t="shared" si="16"/>
        <v>3607.7</v>
      </c>
      <c r="L329" s="183"/>
      <c r="M329" s="196"/>
    </row>
    <row r="330" spans="1:13" s="102" customFormat="1" ht="39.75" customHeight="1" x14ac:dyDescent="0.25">
      <c r="A330" s="132">
        <f t="shared" si="15"/>
        <v>320</v>
      </c>
      <c r="B330" s="133" t="s">
        <v>932</v>
      </c>
      <c r="C330" s="91" t="s">
        <v>1262</v>
      </c>
      <c r="D330" s="179" t="s">
        <v>937</v>
      </c>
      <c r="E330" s="180">
        <v>73.59</v>
      </c>
      <c r="F330" s="181">
        <f t="shared" si="17"/>
        <v>29.999999999999996</v>
      </c>
      <c r="G330" s="180">
        <v>2207.6999999999998</v>
      </c>
      <c r="H330" s="180"/>
      <c r="I330" s="180">
        <v>250</v>
      </c>
      <c r="J330" s="180">
        <v>1150</v>
      </c>
      <c r="K330" s="182">
        <f t="shared" si="16"/>
        <v>3607.7</v>
      </c>
      <c r="L330" s="183"/>
      <c r="M330" s="196"/>
    </row>
    <row r="331" spans="1:13" s="102" customFormat="1" ht="39.75" customHeight="1" x14ac:dyDescent="0.25">
      <c r="A331" s="132">
        <f t="shared" si="15"/>
        <v>321</v>
      </c>
      <c r="B331" s="133" t="s">
        <v>932</v>
      </c>
      <c r="C331" s="91" t="s">
        <v>1263</v>
      </c>
      <c r="D331" s="179" t="s">
        <v>937</v>
      </c>
      <c r="E331" s="180">
        <v>73.59</v>
      </c>
      <c r="F331" s="181">
        <f t="shared" si="17"/>
        <v>29.999999999999996</v>
      </c>
      <c r="G331" s="180">
        <v>2207.6999999999998</v>
      </c>
      <c r="H331" s="180"/>
      <c r="I331" s="180">
        <v>250</v>
      </c>
      <c r="J331" s="180">
        <v>1150</v>
      </c>
      <c r="K331" s="182">
        <f t="shared" si="16"/>
        <v>3607.7</v>
      </c>
      <c r="L331" s="183"/>
      <c r="M331" s="196"/>
    </row>
    <row r="332" spans="1:13" s="102" customFormat="1" ht="39.75" customHeight="1" x14ac:dyDescent="0.25">
      <c r="A332" s="132">
        <f t="shared" si="15"/>
        <v>322</v>
      </c>
      <c r="B332" s="133" t="s">
        <v>932</v>
      </c>
      <c r="C332" s="91" t="s">
        <v>1264</v>
      </c>
      <c r="D332" s="179" t="s">
        <v>937</v>
      </c>
      <c r="E332" s="180">
        <v>73.59</v>
      </c>
      <c r="F332" s="181">
        <f t="shared" si="17"/>
        <v>29.999999999999996</v>
      </c>
      <c r="G332" s="180">
        <v>2207.6999999999998</v>
      </c>
      <c r="H332" s="180"/>
      <c r="I332" s="180">
        <v>250</v>
      </c>
      <c r="J332" s="180">
        <v>1150</v>
      </c>
      <c r="K332" s="182">
        <f t="shared" si="16"/>
        <v>3607.7</v>
      </c>
      <c r="L332" s="183"/>
      <c r="M332" s="196"/>
    </row>
    <row r="333" spans="1:13" s="102" customFormat="1" ht="39.75" customHeight="1" x14ac:dyDescent="0.25">
      <c r="A333" s="132">
        <f t="shared" ref="A333:A396" si="18">A332+1</f>
        <v>323</v>
      </c>
      <c r="B333" s="133" t="s">
        <v>932</v>
      </c>
      <c r="C333" s="91" t="s">
        <v>1265</v>
      </c>
      <c r="D333" s="179" t="s">
        <v>937</v>
      </c>
      <c r="E333" s="180">
        <v>73.59</v>
      </c>
      <c r="F333" s="181">
        <f t="shared" si="17"/>
        <v>29.999999999999996</v>
      </c>
      <c r="G333" s="180">
        <v>2207.6999999999998</v>
      </c>
      <c r="H333" s="180"/>
      <c r="I333" s="180">
        <v>250</v>
      </c>
      <c r="J333" s="180">
        <v>1150</v>
      </c>
      <c r="K333" s="182">
        <f t="shared" si="16"/>
        <v>3607.7</v>
      </c>
      <c r="L333" s="183"/>
      <c r="M333" s="196"/>
    </row>
    <row r="334" spans="1:13" s="102" customFormat="1" ht="39.75" customHeight="1" x14ac:dyDescent="0.25">
      <c r="A334" s="132">
        <f t="shared" si="18"/>
        <v>324</v>
      </c>
      <c r="B334" s="133" t="s">
        <v>932</v>
      </c>
      <c r="C334" s="91" t="s">
        <v>1266</v>
      </c>
      <c r="D334" s="179" t="s">
        <v>937</v>
      </c>
      <c r="E334" s="180">
        <v>73.59</v>
      </c>
      <c r="F334" s="181">
        <f t="shared" si="17"/>
        <v>29.999999999999996</v>
      </c>
      <c r="G334" s="180">
        <v>2207.6999999999998</v>
      </c>
      <c r="H334" s="180"/>
      <c r="I334" s="180">
        <v>250</v>
      </c>
      <c r="J334" s="180">
        <v>1150</v>
      </c>
      <c r="K334" s="182">
        <f t="shared" si="16"/>
        <v>3607.7</v>
      </c>
      <c r="L334" s="183"/>
      <c r="M334" s="196"/>
    </row>
    <row r="335" spans="1:13" s="102" customFormat="1" ht="39.75" customHeight="1" x14ac:dyDescent="0.25">
      <c r="A335" s="132">
        <f t="shared" si="18"/>
        <v>325</v>
      </c>
      <c r="B335" s="133" t="s">
        <v>932</v>
      </c>
      <c r="C335" s="91" t="s">
        <v>1267</v>
      </c>
      <c r="D335" s="179" t="s">
        <v>937</v>
      </c>
      <c r="E335" s="180">
        <v>73.59</v>
      </c>
      <c r="F335" s="181">
        <f t="shared" si="17"/>
        <v>29.999999999999996</v>
      </c>
      <c r="G335" s="180">
        <v>2207.6999999999998</v>
      </c>
      <c r="H335" s="180"/>
      <c r="I335" s="180">
        <v>250</v>
      </c>
      <c r="J335" s="180">
        <v>1150</v>
      </c>
      <c r="K335" s="182">
        <f t="shared" si="16"/>
        <v>3607.7</v>
      </c>
      <c r="L335" s="183"/>
      <c r="M335" s="196"/>
    </row>
    <row r="336" spans="1:13" s="102" customFormat="1" ht="39.75" customHeight="1" x14ac:dyDescent="0.25">
      <c r="A336" s="132">
        <f t="shared" si="18"/>
        <v>326</v>
      </c>
      <c r="B336" s="133" t="s">
        <v>932</v>
      </c>
      <c r="C336" s="91" t="s">
        <v>1268</v>
      </c>
      <c r="D336" s="179" t="s">
        <v>937</v>
      </c>
      <c r="E336" s="180">
        <v>73.59</v>
      </c>
      <c r="F336" s="181">
        <f t="shared" si="17"/>
        <v>29.999999999999996</v>
      </c>
      <c r="G336" s="180">
        <v>2207.6999999999998</v>
      </c>
      <c r="H336" s="180"/>
      <c r="I336" s="180">
        <v>250</v>
      </c>
      <c r="J336" s="180">
        <v>1150</v>
      </c>
      <c r="K336" s="182">
        <f t="shared" si="16"/>
        <v>3607.7</v>
      </c>
      <c r="L336" s="183"/>
      <c r="M336" s="196"/>
    </row>
    <row r="337" spans="1:13" s="102" customFormat="1" ht="39.75" customHeight="1" x14ac:dyDescent="0.25">
      <c r="A337" s="132">
        <f t="shared" si="18"/>
        <v>327</v>
      </c>
      <c r="B337" s="133" t="s">
        <v>932</v>
      </c>
      <c r="C337" s="91" t="s">
        <v>1269</v>
      </c>
      <c r="D337" s="179" t="s">
        <v>937</v>
      </c>
      <c r="E337" s="180">
        <v>73.59</v>
      </c>
      <c r="F337" s="181">
        <f t="shared" si="17"/>
        <v>29.999999999999996</v>
      </c>
      <c r="G337" s="180">
        <v>2207.6999999999998</v>
      </c>
      <c r="H337" s="180"/>
      <c r="I337" s="180">
        <v>250</v>
      </c>
      <c r="J337" s="180">
        <v>1150</v>
      </c>
      <c r="K337" s="182">
        <f t="shared" si="16"/>
        <v>3607.7</v>
      </c>
      <c r="L337" s="183"/>
      <c r="M337" s="196"/>
    </row>
    <row r="338" spans="1:13" s="102" customFormat="1" ht="39.75" customHeight="1" x14ac:dyDescent="0.25">
      <c r="A338" s="132">
        <f t="shared" si="18"/>
        <v>328</v>
      </c>
      <c r="B338" s="133" t="s">
        <v>932</v>
      </c>
      <c r="C338" s="91" t="s">
        <v>1270</v>
      </c>
      <c r="D338" s="179" t="s">
        <v>937</v>
      </c>
      <c r="E338" s="180">
        <v>73.59</v>
      </c>
      <c r="F338" s="181">
        <f t="shared" si="17"/>
        <v>29.999999999999996</v>
      </c>
      <c r="G338" s="180">
        <v>2207.6999999999998</v>
      </c>
      <c r="H338" s="180"/>
      <c r="I338" s="180">
        <v>250</v>
      </c>
      <c r="J338" s="180">
        <v>1150</v>
      </c>
      <c r="K338" s="182">
        <f t="shared" si="16"/>
        <v>3607.7</v>
      </c>
      <c r="L338" s="183"/>
      <c r="M338" s="196"/>
    </row>
    <row r="339" spans="1:13" s="102" customFormat="1" ht="39.75" customHeight="1" x14ac:dyDescent="0.25">
      <c r="A339" s="132">
        <f t="shared" si="18"/>
        <v>329</v>
      </c>
      <c r="B339" s="133" t="s">
        <v>932</v>
      </c>
      <c r="C339" s="91" t="s">
        <v>1271</v>
      </c>
      <c r="D339" s="179" t="s">
        <v>937</v>
      </c>
      <c r="E339" s="180">
        <v>73.59</v>
      </c>
      <c r="F339" s="181">
        <f t="shared" si="17"/>
        <v>29.999999999999996</v>
      </c>
      <c r="G339" s="180">
        <v>2207.6999999999998</v>
      </c>
      <c r="H339" s="180"/>
      <c r="I339" s="180">
        <v>250</v>
      </c>
      <c r="J339" s="180">
        <v>1150</v>
      </c>
      <c r="K339" s="182">
        <f t="shared" si="16"/>
        <v>3607.7</v>
      </c>
      <c r="L339" s="183"/>
      <c r="M339" s="196"/>
    </row>
    <row r="340" spans="1:13" s="102" customFormat="1" ht="39.75" customHeight="1" x14ac:dyDescent="0.25">
      <c r="A340" s="132">
        <f t="shared" si="18"/>
        <v>330</v>
      </c>
      <c r="B340" s="133" t="s">
        <v>932</v>
      </c>
      <c r="C340" s="91" t="s">
        <v>1272</v>
      </c>
      <c r="D340" s="179" t="s">
        <v>937</v>
      </c>
      <c r="E340" s="180">
        <v>73.59</v>
      </c>
      <c r="F340" s="181">
        <f t="shared" si="17"/>
        <v>29.999999999999996</v>
      </c>
      <c r="G340" s="180">
        <v>2207.6999999999998</v>
      </c>
      <c r="H340" s="180"/>
      <c r="I340" s="180">
        <v>250</v>
      </c>
      <c r="J340" s="180">
        <v>1150</v>
      </c>
      <c r="K340" s="182">
        <f t="shared" si="16"/>
        <v>3607.7</v>
      </c>
      <c r="L340" s="183"/>
      <c r="M340" s="196"/>
    </row>
    <row r="341" spans="1:13" s="102" customFormat="1" ht="39.75" customHeight="1" x14ac:dyDescent="0.25">
      <c r="A341" s="132">
        <f t="shared" si="18"/>
        <v>331</v>
      </c>
      <c r="B341" s="133" t="s">
        <v>932</v>
      </c>
      <c r="C341" s="91" t="s">
        <v>1273</v>
      </c>
      <c r="D341" s="179" t="s">
        <v>937</v>
      </c>
      <c r="E341" s="180">
        <v>73.59</v>
      </c>
      <c r="F341" s="181">
        <f t="shared" si="17"/>
        <v>29.999999999999996</v>
      </c>
      <c r="G341" s="180">
        <v>2207.6999999999998</v>
      </c>
      <c r="H341" s="180"/>
      <c r="I341" s="180">
        <v>250</v>
      </c>
      <c r="J341" s="180">
        <v>1150</v>
      </c>
      <c r="K341" s="182">
        <f t="shared" si="16"/>
        <v>3607.7</v>
      </c>
      <c r="L341" s="183"/>
      <c r="M341" s="196"/>
    </row>
    <row r="342" spans="1:13" s="102" customFormat="1" ht="39.75" customHeight="1" x14ac:dyDescent="0.25">
      <c r="A342" s="132">
        <f t="shared" si="18"/>
        <v>332</v>
      </c>
      <c r="B342" s="133" t="s">
        <v>932</v>
      </c>
      <c r="C342" s="91" t="s">
        <v>1274</v>
      </c>
      <c r="D342" s="179" t="s">
        <v>937</v>
      </c>
      <c r="E342" s="180">
        <v>73.59</v>
      </c>
      <c r="F342" s="181">
        <f t="shared" si="17"/>
        <v>29.999999999999996</v>
      </c>
      <c r="G342" s="180">
        <v>2207.6999999999998</v>
      </c>
      <c r="H342" s="180"/>
      <c r="I342" s="180">
        <v>250</v>
      </c>
      <c r="J342" s="180">
        <v>1150</v>
      </c>
      <c r="K342" s="182">
        <f t="shared" si="16"/>
        <v>3607.7</v>
      </c>
      <c r="L342" s="183"/>
      <c r="M342" s="196"/>
    </row>
    <row r="343" spans="1:13" s="102" customFormat="1" ht="39.75" customHeight="1" x14ac:dyDescent="0.25">
      <c r="A343" s="132">
        <f t="shared" si="18"/>
        <v>333</v>
      </c>
      <c r="B343" s="133" t="s">
        <v>932</v>
      </c>
      <c r="C343" s="91" t="s">
        <v>1275</v>
      </c>
      <c r="D343" s="179" t="s">
        <v>937</v>
      </c>
      <c r="E343" s="180">
        <v>73.59</v>
      </c>
      <c r="F343" s="181">
        <f t="shared" si="17"/>
        <v>29.999999999999996</v>
      </c>
      <c r="G343" s="180">
        <v>2207.6999999999998</v>
      </c>
      <c r="H343" s="180"/>
      <c r="I343" s="180">
        <v>250</v>
      </c>
      <c r="J343" s="180">
        <v>1150</v>
      </c>
      <c r="K343" s="182">
        <f t="shared" si="16"/>
        <v>3607.7</v>
      </c>
      <c r="L343" s="183"/>
      <c r="M343" s="196"/>
    </row>
    <row r="344" spans="1:13" s="102" customFormat="1" ht="39.75" customHeight="1" x14ac:dyDescent="0.25">
      <c r="A344" s="132">
        <f t="shared" si="18"/>
        <v>334</v>
      </c>
      <c r="B344" s="133" t="s">
        <v>932</v>
      </c>
      <c r="C344" s="91" t="s">
        <v>1276</v>
      </c>
      <c r="D344" s="179" t="s">
        <v>937</v>
      </c>
      <c r="E344" s="180">
        <v>73.59</v>
      </c>
      <c r="F344" s="181">
        <f t="shared" si="17"/>
        <v>29.999999999999996</v>
      </c>
      <c r="G344" s="180">
        <v>2207.6999999999998</v>
      </c>
      <c r="H344" s="180"/>
      <c r="I344" s="180">
        <v>250</v>
      </c>
      <c r="J344" s="180">
        <v>1150</v>
      </c>
      <c r="K344" s="182">
        <f t="shared" si="16"/>
        <v>3607.7</v>
      </c>
      <c r="L344" s="183"/>
      <c r="M344" s="196"/>
    </row>
    <row r="345" spans="1:13" s="102" customFormat="1" ht="39.75" customHeight="1" x14ac:dyDescent="0.25">
      <c r="A345" s="132">
        <f t="shared" si="18"/>
        <v>335</v>
      </c>
      <c r="B345" s="133" t="s">
        <v>932</v>
      </c>
      <c r="C345" s="91" t="s">
        <v>1277</v>
      </c>
      <c r="D345" s="179" t="s">
        <v>937</v>
      </c>
      <c r="E345" s="180">
        <v>73.59</v>
      </c>
      <c r="F345" s="181">
        <f t="shared" si="17"/>
        <v>29.999999999999996</v>
      </c>
      <c r="G345" s="180">
        <v>2207.6999999999998</v>
      </c>
      <c r="H345" s="180"/>
      <c r="I345" s="180">
        <v>250</v>
      </c>
      <c r="J345" s="180">
        <v>1150</v>
      </c>
      <c r="K345" s="182">
        <f t="shared" si="16"/>
        <v>3607.7</v>
      </c>
      <c r="L345" s="183"/>
      <c r="M345" s="196"/>
    </row>
    <row r="346" spans="1:13" s="102" customFormat="1" ht="39.75" customHeight="1" x14ac:dyDescent="0.25">
      <c r="A346" s="132">
        <f t="shared" si="18"/>
        <v>336</v>
      </c>
      <c r="B346" s="133" t="s">
        <v>932</v>
      </c>
      <c r="C346" s="91" t="s">
        <v>1278</v>
      </c>
      <c r="D346" s="179" t="s">
        <v>937</v>
      </c>
      <c r="E346" s="180">
        <v>73.59</v>
      </c>
      <c r="F346" s="181">
        <f t="shared" si="17"/>
        <v>29.999999999999996</v>
      </c>
      <c r="G346" s="180">
        <v>2207.6999999999998</v>
      </c>
      <c r="H346" s="180"/>
      <c r="I346" s="180">
        <v>250</v>
      </c>
      <c r="J346" s="180">
        <v>1150</v>
      </c>
      <c r="K346" s="182">
        <f t="shared" si="16"/>
        <v>3607.7</v>
      </c>
      <c r="L346" s="183"/>
      <c r="M346" s="196"/>
    </row>
    <row r="347" spans="1:13" s="102" customFormat="1" ht="39.75" customHeight="1" x14ac:dyDescent="0.25">
      <c r="A347" s="132">
        <f t="shared" si="18"/>
        <v>337</v>
      </c>
      <c r="B347" s="133" t="s">
        <v>932</v>
      </c>
      <c r="C347" s="91" t="s">
        <v>1279</v>
      </c>
      <c r="D347" s="179" t="s">
        <v>937</v>
      </c>
      <c r="E347" s="180">
        <v>73.59</v>
      </c>
      <c r="F347" s="181">
        <f t="shared" si="17"/>
        <v>29.999999999999996</v>
      </c>
      <c r="G347" s="180">
        <v>2207.6999999999998</v>
      </c>
      <c r="H347" s="180"/>
      <c r="I347" s="180">
        <v>250</v>
      </c>
      <c r="J347" s="180">
        <v>1150</v>
      </c>
      <c r="K347" s="182">
        <f t="shared" si="16"/>
        <v>3607.7</v>
      </c>
      <c r="L347" s="183"/>
      <c r="M347" s="196"/>
    </row>
    <row r="348" spans="1:13" s="102" customFormat="1" ht="39.75" customHeight="1" x14ac:dyDescent="0.25">
      <c r="A348" s="132">
        <f t="shared" si="18"/>
        <v>338</v>
      </c>
      <c r="B348" s="133" t="s">
        <v>932</v>
      </c>
      <c r="C348" s="91" t="s">
        <v>1280</v>
      </c>
      <c r="D348" s="179" t="s">
        <v>937</v>
      </c>
      <c r="E348" s="180">
        <v>73.59</v>
      </c>
      <c r="F348" s="181">
        <f t="shared" si="17"/>
        <v>29.999999999999996</v>
      </c>
      <c r="G348" s="180">
        <v>2207.6999999999998</v>
      </c>
      <c r="H348" s="180"/>
      <c r="I348" s="180">
        <v>250</v>
      </c>
      <c r="J348" s="180">
        <v>1150</v>
      </c>
      <c r="K348" s="182">
        <f t="shared" si="16"/>
        <v>3607.7</v>
      </c>
      <c r="L348" s="183"/>
      <c r="M348" s="196"/>
    </row>
    <row r="349" spans="1:13" s="102" customFormat="1" ht="39.75" customHeight="1" x14ac:dyDescent="0.25">
      <c r="A349" s="132">
        <f t="shared" si="18"/>
        <v>339</v>
      </c>
      <c r="B349" s="133" t="s">
        <v>932</v>
      </c>
      <c r="C349" s="91" t="s">
        <v>1281</v>
      </c>
      <c r="D349" s="179" t="s">
        <v>937</v>
      </c>
      <c r="E349" s="180">
        <v>73.59</v>
      </c>
      <c r="F349" s="181">
        <f t="shared" si="17"/>
        <v>29.999999999999996</v>
      </c>
      <c r="G349" s="180">
        <v>2207.6999999999998</v>
      </c>
      <c r="H349" s="180"/>
      <c r="I349" s="180">
        <v>250</v>
      </c>
      <c r="J349" s="180">
        <v>1150</v>
      </c>
      <c r="K349" s="182">
        <f t="shared" si="16"/>
        <v>3607.7</v>
      </c>
      <c r="L349" s="183"/>
      <c r="M349" s="196"/>
    </row>
    <row r="350" spans="1:13" s="102" customFormat="1" ht="39.75" customHeight="1" x14ac:dyDescent="0.25">
      <c r="A350" s="132">
        <f t="shared" si="18"/>
        <v>340</v>
      </c>
      <c r="B350" s="133" t="s">
        <v>932</v>
      </c>
      <c r="C350" s="91" t="s">
        <v>1282</v>
      </c>
      <c r="D350" s="179" t="s">
        <v>937</v>
      </c>
      <c r="E350" s="180">
        <v>73.59</v>
      </c>
      <c r="F350" s="181">
        <f t="shared" si="17"/>
        <v>29.999999999999996</v>
      </c>
      <c r="G350" s="180">
        <v>2207.6999999999998</v>
      </c>
      <c r="H350" s="180"/>
      <c r="I350" s="180">
        <v>250</v>
      </c>
      <c r="J350" s="180">
        <v>1150</v>
      </c>
      <c r="K350" s="182">
        <f t="shared" si="16"/>
        <v>3607.7</v>
      </c>
      <c r="L350" s="183"/>
      <c r="M350" s="196"/>
    </row>
    <row r="351" spans="1:13" s="102" customFormat="1" ht="39.75" customHeight="1" x14ac:dyDescent="0.25">
      <c r="A351" s="132">
        <f t="shared" si="18"/>
        <v>341</v>
      </c>
      <c r="B351" s="133" t="s">
        <v>932</v>
      </c>
      <c r="C351" s="91" t="s">
        <v>1283</v>
      </c>
      <c r="D351" s="179" t="s">
        <v>937</v>
      </c>
      <c r="E351" s="180">
        <v>73.59</v>
      </c>
      <c r="F351" s="181">
        <f t="shared" si="17"/>
        <v>29.999999999999996</v>
      </c>
      <c r="G351" s="180">
        <v>2207.6999999999998</v>
      </c>
      <c r="H351" s="180"/>
      <c r="I351" s="180">
        <v>250</v>
      </c>
      <c r="J351" s="180">
        <v>1150</v>
      </c>
      <c r="K351" s="182">
        <f t="shared" si="16"/>
        <v>3607.7</v>
      </c>
      <c r="L351" s="183"/>
      <c r="M351" s="196"/>
    </row>
    <row r="352" spans="1:13" s="102" customFormat="1" ht="39.75" customHeight="1" x14ac:dyDescent="0.25">
      <c r="A352" s="132">
        <f t="shared" si="18"/>
        <v>342</v>
      </c>
      <c r="B352" s="133" t="s">
        <v>932</v>
      </c>
      <c r="C352" s="91" t="s">
        <v>1284</v>
      </c>
      <c r="D352" s="179" t="s">
        <v>937</v>
      </c>
      <c r="E352" s="180">
        <v>73.59</v>
      </c>
      <c r="F352" s="181">
        <f t="shared" si="17"/>
        <v>29.999999999999996</v>
      </c>
      <c r="G352" s="180">
        <v>2207.6999999999998</v>
      </c>
      <c r="H352" s="180"/>
      <c r="I352" s="180">
        <v>250</v>
      </c>
      <c r="J352" s="180">
        <v>1150</v>
      </c>
      <c r="K352" s="182">
        <f t="shared" si="16"/>
        <v>3607.7</v>
      </c>
      <c r="L352" s="183"/>
      <c r="M352" s="196"/>
    </row>
    <row r="353" spans="1:13" s="102" customFormat="1" ht="39.75" customHeight="1" x14ac:dyDescent="0.25">
      <c r="A353" s="132">
        <f t="shared" si="18"/>
        <v>343</v>
      </c>
      <c r="B353" s="133" t="s">
        <v>932</v>
      </c>
      <c r="C353" s="91" t="s">
        <v>1285</v>
      </c>
      <c r="D353" s="179" t="s">
        <v>937</v>
      </c>
      <c r="E353" s="180">
        <v>73.59</v>
      </c>
      <c r="F353" s="181">
        <f t="shared" si="17"/>
        <v>29.999999999999996</v>
      </c>
      <c r="G353" s="180">
        <v>2207.6999999999998</v>
      </c>
      <c r="H353" s="180"/>
      <c r="I353" s="180">
        <v>250</v>
      </c>
      <c r="J353" s="180">
        <v>1150</v>
      </c>
      <c r="K353" s="182">
        <f t="shared" si="16"/>
        <v>3607.7</v>
      </c>
      <c r="L353" s="183"/>
      <c r="M353" s="196"/>
    </row>
    <row r="354" spans="1:13" s="102" customFormat="1" ht="39.75" customHeight="1" x14ac:dyDescent="0.25">
      <c r="A354" s="132">
        <f t="shared" si="18"/>
        <v>344</v>
      </c>
      <c r="B354" s="133" t="s">
        <v>932</v>
      </c>
      <c r="C354" s="91" t="s">
        <v>1286</v>
      </c>
      <c r="D354" s="179" t="s">
        <v>937</v>
      </c>
      <c r="E354" s="180">
        <v>73.59</v>
      </c>
      <c r="F354" s="181">
        <f t="shared" si="17"/>
        <v>29.999999999999996</v>
      </c>
      <c r="G354" s="180">
        <v>2207.6999999999998</v>
      </c>
      <c r="H354" s="180"/>
      <c r="I354" s="180">
        <v>250</v>
      </c>
      <c r="J354" s="180">
        <v>1150</v>
      </c>
      <c r="K354" s="182">
        <f t="shared" si="16"/>
        <v>3607.7</v>
      </c>
      <c r="L354" s="183"/>
      <c r="M354" s="196"/>
    </row>
    <row r="355" spans="1:13" s="102" customFormat="1" ht="39.75" customHeight="1" x14ac:dyDescent="0.25">
      <c r="A355" s="132">
        <f t="shared" si="18"/>
        <v>345</v>
      </c>
      <c r="B355" s="133" t="s">
        <v>932</v>
      </c>
      <c r="C355" s="91" t="s">
        <v>1287</v>
      </c>
      <c r="D355" s="179" t="s">
        <v>937</v>
      </c>
      <c r="E355" s="180">
        <v>73.59</v>
      </c>
      <c r="F355" s="181">
        <f t="shared" si="17"/>
        <v>29.999999999999996</v>
      </c>
      <c r="G355" s="180">
        <v>2207.6999999999998</v>
      </c>
      <c r="H355" s="180"/>
      <c r="I355" s="180">
        <v>250</v>
      </c>
      <c r="J355" s="180">
        <v>1150</v>
      </c>
      <c r="K355" s="182">
        <f t="shared" si="16"/>
        <v>3607.7</v>
      </c>
      <c r="L355" s="183"/>
      <c r="M355" s="196"/>
    </row>
    <row r="356" spans="1:13" s="102" customFormat="1" ht="39.75" customHeight="1" x14ac:dyDescent="0.25">
      <c r="A356" s="132">
        <f t="shared" si="18"/>
        <v>346</v>
      </c>
      <c r="B356" s="133" t="s">
        <v>932</v>
      </c>
      <c r="C356" s="91" t="s">
        <v>1288</v>
      </c>
      <c r="D356" s="179" t="s">
        <v>937</v>
      </c>
      <c r="E356" s="180">
        <v>73.59</v>
      </c>
      <c r="F356" s="181">
        <f t="shared" si="17"/>
        <v>29.999999999999996</v>
      </c>
      <c r="G356" s="180">
        <v>2207.6999999999998</v>
      </c>
      <c r="H356" s="180"/>
      <c r="I356" s="180">
        <v>250</v>
      </c>
      <c r="J356" s="180">
        <v>1150</v>
      </c>
      <c r="K356" s="182">
        <f t="shared" si="16"/>
        <v>3607.7</v>
      </c>
      <c r="L356" s="183"/>
      <c r="M356" s="196"/>
    </row>
    <row r="357" spans="1:13" s="102" customFormat="1" ht="39.75" customHeight="1" x14ac:dyDescent="0.25">
      <c r="A357" s="132">
        <f t="shared" si="18"/>
        <v>347</v>
      </c>
      <c r="B357" s="133" t="s">
        <v>932</v>
      </c>
      <c r="C357" s="91" t="s">
        <v>1289</v>
      </c>
      <c r="D357" s="179" t="s">
        <v>937</v>
      </c>
      <c r="E357" s="180">
        <v>73.59</v>
      </c>
      <c r="F357" s="181">
        <f t="shared" si="17"/>
        <v>29.999999999999996</v>
      </c>
      <c r="G357" s="180">
        <v>2207.6999999999998</v>
      </c>
      <c r="H357" s="180"/>
      <c r="I357" s="180">
        <v>250</v>
      </c>
      <c r="J357" s="180">
        <v>1150</v>
      </c>
      <c r="K357" s="182">
        <f t="shared" si="16"/>
        <v>3607.7</v>
      </c>
      <c r="L357" s="183"/>
      <c r="M357" s="196"/>
    </row>
    <row r="358" spans="1:13" s="102" customFormat="1" ht="39.75" customHeight="1" x14ac:dyDescent="0.25">
      <c r="A358" s="132">
        <f t="shared" si="18"/>
        <v>348</v>
      </c>
      <c r="B358" s="133" t="s">
        <v>932</v>
      </c>
      <c r="C358" s="91" t="s">
        <v>1290</v>
      </c>
      <c r="D358" s="179" t="s">
        <v>937</v>
      </c>
      <c r="E358" s="180">
        <v>73.59</v>
      </c>
      <c r="F358" s="181">
        <f t="shared" si="17"/>
        <v>29.999999999999996</v>
      </c>
      <c r="G358" s="180">
        <v>2207.6999999999998</v>
      </c>
      <c r="H358" s="180"/>
      <c r="I358" s="180">
        <v>250</v>
      </c>
      <c r="J358" s="180">
        <v>1150</v>
      </c>
      <c r="K358" s="182">
        <f t="shared" si="16"/>
        <v>3607.7</v>
      </c>
      <c r="L358" s="183"/>
      <c r="M358" s="196"/>
    </row>
    <row r="359" spans="1:13" s="102" customFormat="1" ht="39.75" customHeight="1" x14ac:dyDescent="0.25">
      <c r="A359" s="132">
        <f t="shared" si="18"/>
        <v>349</v>
      </c>
      <c r="B359" s="133" t="s">
        <v>932</v>
      </c>
      <c r="C359" s="91" t="s">
        <v>1291</v>
      </c>
      <c r="D359" s="179" t="s">
        <v>937</v>
      </c>
      <c r="E359" s="180">
        <v>73.59</v>
      </c>
      <c r="F359" s="181">
        <f t="shared" si="17"/>
        <v>29.999999999999996</v>
      </c>
      <c r="G359" s="180">
        <v>2207.6999999999998</v>
      </c>
      <c r="H359" s="180"/>
      <c r="I359" s="180">
        <v>250</v>
      </c>
      <c r="J359" s="180">
        <v>1150</v>
      </c>
      <c r="K359" s="182">
        <f t="shared" si="16"/>
        <v>3607.7</v>
      </c>
      <c r="L359" s="183"/>
      <c r="M359" s="196"/>
    </row>
    <row r="360" spans="1:13" s="102" customFormat="1" ht="39.75" customHeight="1" x14ac:dyDescent="0.25">
      <c r="A360" s="132">
        <f t="shared" si="18"/>
        <v>350</v>
      </c>
      <c r="B360" s="133" t="s">
        <v>932</v>
      </c>
      <c r="C360" s="91" t="s">
        <v>1292</v>
      </c>
      <c r="D360" s="179" t="s">
        <v>937</v>
      </c>
      <c r="E360" s="180">
        <v>73.59</v>
      </c>
      <c r="F360" s="181">
        <f t="shared" si="17"/>
        <v>29.999999999999996</v>
      </c>
      <c r="G360" s="180">
        <v>2207.6999999999998</v>
      </c>
      <c r="H360" s="180"/>
      <c r="I360" s="180">
        <v>250</v>
      </c>
      <c r="J360" s="180">
        <v>1150</v>
      </c>
      <c r="K360" s="182">
        <f t="shared" si="16"/>
        <v>3607.7</v>
      </c>
      <c r="L360" s="183"/>
      <c r="M360" s="196"/>
    </row>
    <row r="361" spans="1:13" s="102" customFormat="1" ht="39.75" customHeight="1" x14ac:dyDescent="0.25">
      <c r="A361" s="132">
        <f t="shared" si="18"/>
        <v>351</v>
      </c>
      <c r="B361" s="133" t="s">
        <v>932</v>
      </c>
      <c r="C361" s="91" t="s">
        <v>1293</v>
      </c>
      <c r="D361" s="179" t="s">
        <v>937</v>
      </c>
      <c r="E361" s="180">
        <v>73.59</v>
      </c>
      <c r="F361" s="181">
        <f t="shared" si="17"/>
        <v>29.999999999999996</v>
      </c>
      <c r="G361" s="180">
        <v>2207.6999999999998</v>
      </c>
      <c r="H361" s="180"/>
      <c r="I361" s="180">
        <v>250</v>
      </c>
      <c r="J361" s="180">
        <v>1150</v>
      </c>
      <c r="K361" s="182">
        <f t="shared" si="16"/>
        <v>3607.7</v>
      </c>
      <c r="L361" s="183"/>
      <c r="M361" s="196"/>
    </row>
    <row r="362" spans="1:13" s="102" customFormat="1" ht="39.75" customHeight="1" x14ac:dyDescent="0.25">
      <c r="A362" s="132">
        <f t="shared" si="18"/>
        <v>352</v>
      </c>
      <c r="B362" s="133" t="s">
        <v>932</v>
      </c>
      <c r="C362" s="91" t="s">
        <v>1294</v>
      </c>
      <c r="D362" s="179" t="s">
        <v>937</v>
      </c>
      <c r="E362" s="180">
        <v>73.59</v>
      </c>
      <c r="F362" s="181">
        <f t="shared" si="17"/>
        <v>29.999999999999996</v>
      </c>
      <c r="G362" s="180">
        <v>2207.6999999999998</v>
      </c>
      <c r="H362" s="180"/>
      <c r="I362" s="180">
        <v>250</v>
      </c>
      <c r="J362" s="180">
        <v>1150</v>
      </c>
      <c r="K362" s="182">
        <f t="shared" si="16"/>
        <v>3607.7</v>
      </c>
      <c r="L362" s="183"/>
      <c r="M362" s="196"/>
    </row>
    <row r="363" spans="1:13" s="102" customFormat="1" ht="39.75" customHeight="1" x14ac:dyDescent="0.25">
      <c r="A363" s="132">
        <f t="shared" si="18"/>
        <v>353</v>
      </c>
      <c r="B363" s="133" t="s">
        <v>932</v>
      </c>
      <c r="C363" s="91" t="s">
        <v>1295</v>
      </c>
      <c r="D363" s="179" t="s">
        <v>937</v>
      </c>
      <c r="E363" s="180">
        <v>73.59</v>
      </c>
      <c r="F363" s="181">
        <f t="shared" si="17"/>
        <v>29.999999999999996</v>
      </c>
      <c r="G363" s="180">
        <v>2207.6999999999998</v>
      </c>
      <c r="H363" s="180"/>
      <c r="I363" s="180">
        <v>250</v>
      </c>
      <c r="J363" s="180">
        <v>1150</v>
      </c>
      <c r="K363" s="182">
        <f t="shared" si="16"/>
        <v>3607.7</v>
      </c>
      <c r="L363" s="183"/>
      <c r="M363" s="196"/>
    </row>
    <row r="364" spans="1:13" s="102" customFormat="1" ht="39.75" customHeight="1" x14ac:dyDescent="0.25">
      <c r="A364" s="132">
        <f t="shared" si="18"/>
        <v>354</v>
      </c>
      <c r="B364" s="133" t="s">
        <v>932</v>
      </c>
      <c r="C364" s="91" t="s">
        <v>1296</v>
      </c>
      <c r="D364" s="179" t="s">
        <v>937</v>
      </c>
      <c r="E364" s="180">
        <v>73.59</v>
      </c>
      <c r="F364" s="181">
        <f t="shared" si="17"/>
        <v>29.999999999999996</v>
      </c>
      <c r="G364" s="180">
        <v>2207.6999999999998</v>
      </c>
      <c r="H364" s="180"/>
      <c r="I364" s="180">
        <v>250</v>
      </c>
      <c r="J364" s="180">
        <v>1150</v>
      </c>
      <c r="K364" s="182">
        <f t="shared" ref="K364:K427" si="19">SUM(G364:J364)</f>
        <v>3607.7</v>
      </c>
      <c r="L364" s="183"/>
      <c r="M364" s="196"/>
    </row>
    <row r="365" spans="1:13" s="102" customFormat="1" ht="39.75" customHeight="1" x14ac:dyDescent="0.25">
      <c r="A365" s="132">
        <f t="shared" si="18"/>
        <v>355</v>
      </c>
      <c r="B365" s="133" t="s">
        <v>932</v>
      </c>
      <c r="C365" s="91" t="s">
        <v>1297</v>
      </c>
      <c r="D365" s="179" t="s">
        <v>937</v>
      </c>
      <c r="E365" s="180">
        <v>73.59</v>
      </c>
      <c r="F365" s="181">
        <f t="shared" si="17"/>
        <v>29.999999999999996</v>
      </c>
      <c r="G365" s="180">
        <v>2207.6999999999998</v>
      </c>
      <c r="H365" s="180"/>
      <c r="I365" s="180">
        <v>250</v>
      </c>
      <c r="J365" s="180">
        <v>1150</v>
      </c>
      <c r="K365" s="182">
        <f t="shared" si="19"/>
        <v>3607.7</v>
      </c>
      <c r="L365" s="183"/>
      <c r="M365" s="196"/>
    </row>
    <row r="366" spans="1:13" s="102" customFormat="1" ht="39.75" customHeight="1" x14ac:dyDescent="0.25">
      <c r="A366" s="132">
        <f t="shared" si="18"/>
        <v>356</v>
      </c>
      <c r="B366" s="133" t="s">
        <v>932</v>
      </c>
      <c r="C366" s="91" t="s">
        <v>1298</v>
      </c>
      <c r="D366" s="179" t="s">
        <v>937</v>
      </c>
      <c r="E366" s="180">
        <v>73.59</v>
      </c>
      <c r="F366" s="181">
        <f t="shared" si="17"/>
        <v>29.999999999999996</v>
      </c>
      <c r="G366" s="180">
        <v>2207.6999999999998</v>
      </c>
      <c r="H366" s="180"/>
      <c r="I366" s="180">
        <v>250</v>
      </c>
      <c r="J366" s="180">
        <v>1150</v>
      </c>
      <c r="K366" s="182">
        <f t="shared" si="19"/>
        <v>3607.7</v>
      </c>
      <c r="L366" s="183"/>
      <c r="M366" s="196"/>
    </row>
    <row r="367" spans="1:13" s="102" customFormat="1" ht="39.75" customHeight="1" x14ac:dyDescent="0.25">
      <c r="A367" s="132">
        <f t="shared" si="18"/>
        <v>357</v>
      </c>
      <c r="B367" s="133" t="s">
        <v>932</v>
      </c>
      <c r="C367" s="91" t="s">
        <v>1299</v>
      </c>
      <c r="D367" s="179" t="s">
        <v>937</v>
      </c>
      <c r="E367" s="180">
        <v>73.59</v>
      </c>
      <c r="F367" s="181">
        <f t="shared" si="17"/>
        <v>29.999999999999996</v>
      </c>
      <c r="G367" s="180">
        <v>2207.6999999999998</v>
      </c>
      <c r="H367" s="180"/>
      <c r="I367" s="180">
        <v>250</v>
      </c>
      <c r="J367" s="180">
        <v>1150</v>
      </c>
      <c r="K367" s="182">
        <f t="shared" si="19"/>
        <v>3607.7</v>
      </c>
      <c r="L367" s="183"/>
      <c r="M367" s="196"/>
    </row>
    <row r="368" spans="1:13" s="102" customFormat="1" ht="39.75" customHeight="1" x14ac:dyDescent="0.25">
      <c r="A368" s="132">
        <f t="shared" si="18"/>
        <v>358</v>
      </c>
      <c r="B368" s="133" t="s">
        <v>932</v>
      </c>
      <c r="C368" s="91" t="s">
        <v>1300</v>
      </c>
      <c r="D368" s="179" t="s">
        <v>937</v>
      </c>
      <c r="E368" s="180">
        <v>73.59</v>
      </c>
      <c r="F368" s="181">
        <f t="shared" si="17"/>
        <v>29.999999999999996</v>
      </c>
      <c r="G368" s="180">
        <v>2207.6999999999998</v>
      </c>
      <c r="H368" s="180"/>
      <c r="I368" s="180">
        <v>250</v>
      </c>
      <c r="J368" s="180">
        <v>1150</v>
      </c>
      <c r="K368" s="182">
        <f t="shared" si="19"/>
        <v>3607.7</v>
      </c>
      <c r="L368" s="183"/>
      <c r="M368" s="196"/>
    </row>
    <row r="369" spans="1:13" s="102" customFormat="1" ht="39.75" customHeight="1" x14ac:dyDescent="0.25">
      <c r="A369" s="132">
        <f t="shared" si="18"/>
        <v>359</v>
      </c>
      <c r="B369" s="133" t="s">
        <v>932</v>
      </c>
      <c r="C369" s="91" t="s">
        <v>1301</v>
      </c>
      <c r="D369" s="179" t="s">
        <v>937</v>
      </c>
      <c r="E369" s="180">
        <v>73.59</v>
      </c>
      <c r="F369" s="181">
        <f t="shared" ref="F369:F432" si="20">G369/E369</f>
        <v>29.999999999999996</v>
      </c>
      <c r="G369" s="180">
        <v>2207.6999999999998</v>
      </c>
      <c r="H369" s="180"/>
      <c r="I369" s="180">
        <v>250</v>
      </c>
      <c r="J369" s="180">
        <v>1150</v>
      </c>
      <c r="K369" s="182">
        <f t="shared" si="19"/>
        <v>3607.7</v>
      </c>
      <c r="L369" s="183"/>
      <c r="M369" s="196"/>
    </row>
    <row r="370" spans="1:13" s="102" customFormat="1" ht="39.75" customHeight="1" x14ac:dyDescent="0.25">
      <c r="A370" s="132">
        <f t="shared" si="18"/>
        <v>360</v>
      </c>
      <c r="B370" s="133" t="s">
        <v>932</v>
      </c>
      <c r="C370" s="91" t="s">
        <v>1302</v>
      </c>
      <c r="D370" s="179" t="s">
        <v>937</v>
      </c>
      <c r="E370" s="180">
        <v>73.59</v>
      </c>
      <c r="F370" s="181">
        <f t="shared" si="20"/>
        <v>29.999999999999996</v>
      </c>
      <c r="G370" s="180">
        <v>2207.6999999999998</v>
      </c>
      <c r="H370" s="180"/>
      <c r="I370" s="180">
        <v>250</v>
      </c>
      <c r="J370" s="180">
        <v>1150</v>
      </c>
      <c r="K370" s="182">
        <f t="shared" si="19"/>
        <v>3607.7</v>
      </c>
      <c r="L370" s="183"/>
      <c r="M370" s="196"/>
    </row>
    <row r="371" spans="1:13" s="102" customFormat="1" ht="39.75" customHeight="1" x14ac:dyDescent="0.25">
      <c r="A371" s="132">
        <f t="shared" si="18"/>
        <v>361</v>
      </c>
      <c r="B371" s="133" t="s">
        <v>932</v>
      </c>
      <c r="C371" s="91" t="s">
        <v>1303</v>
      </c>
      <c r="D371" s="179" t="s">
        <v>937</v>
      </c>
      <c r="E371" s="180">
        <v>73.59</v>
      </c>
      <c r="F371" s="181">
        <f t="shared" si="20"/>
        <v>29.999999999999996</v>
      </c>
      <c r="G371" s="180">
        <v>2207.6999999999998</v>
      </c>
      <c r="H371" s="180"/>
      <c r="I371" s="180">
        <v>250</v>
      </c>
      <c r="J371" s="180">
        <v>1150</v>
      </c>
      <c r="K371" s="182">
        <f t="shared" si="19"/>
        <v>3607.7</v>
      </c>
      <c r="L371" s="183"/>
      <c r="M371" s="196"/>
    </row>
    <row r="372" spans="1:13" s="102" customFormat="1" ht="39.75" customHeight="1" x14ac:dyDescent="0.25">
      <c r="A372" s="132">
        <f t="shared" si="18"/>
        <v>362</v>
      </c>
      <c r="B372" s="133" t="s">
        <v>932</v>
      </c>
      <c r="C372" s="91" t="s">
        <v>1304</v>
      </c>
      <c r="D372" s="179" t="s">
        <v>937</v>
      </c>
      <c r="E372" s="180">
        <v>73.59</v>
      </c>
      <c r="F372" s="181">
        <f t="shared" si="20"/>
        <v>29.999999999999996</v>
      </c>
      <c r="G372" s="180">
        <v>2207.6999999999998</v>
      </c>
      <c r="H372" s="180"/>
      <c r="I372" s="180">
        <v>250</v>
      </c>
      <c r="J372" s="180">
        <v>1150</v>
      </c>
      <c r="K372" s="182">
        <f t="shared" si="19"/>
        <v>3607.7</v>
      </c>
      <c r="L372" s="183"/>
      <c r="M372" s="196"/>
    </row>
    <row r="373" spans="1:13" s="102" customFormat="1" ht="39.75" customHeight="1" x14ac:dyDescent="0.25">
      <c r="A373" s="132">
        <f t="shared" si="18"/>
        <v>363</v>
      </c>
      <c r="B373" s="133" t="s">
        <v>932</v>
      </c>
      <c r="C373" s="91" t="s">
        <v>1305</v>
      </c>
      <c r="D373" s="179" t="s">
        <v>937</v>
      </c>
      <c r="E373" s="180">
        <v>73.59</v>
      </c>
      <c r="F373" s="181">
        <f t="shared" si="20"/>
        <v>29.999999999999996</v>
      </c>
      <c r="G373" s="180">
        <v>2207.6999999999998</v>
      </c>
      <c r="H373" s="180"/>
      <c r="I373" s="180">
        <v>250</v>
      </c>
      <c r="J373" s="180">
        <v>1150</v>
      </c>
      <c r="K373" s="182">
        <f t="shared" si="19"/>
        <v>3607.7</v>
      </c>
      <c r="L373" s="183"/>
      <c r="M373" s="196"/>
    </row>
    <row r="374" spans="1:13" s="102" customFormat="1" ht="39.75" customHeight="1" x14ac:dyDescent="0.25">
      <c r="A374" s="132">
        <f t="shared" si="18"/>
        <v>364</v>
      </c>
      <c r="B374" s="133" t="s">
        <v>932</v>
      </c>
      <c r="C374" s="91" t="s">
        <v>1306</v>
      </c>
      <c r="D374" s="179" t="s">
        <v>937</v>
      </c>
      <c r="E374" s="180">
        <v>73.59</v>
      </c>
      <c r="F374" s="181">
        <f t="shared" si="20"/>
        <v>29.999999999999996</v>
      </c>
      <c r="G374" s="180">
        <v>2207.6999999999998</v>
      </c>
      <c r="H374" s="180"/>
      <c r="I374" s="180">
        <v>250</v>
      </c>
      <c r="J374" s="180">
        <v>1150</v>
      </c>
      <c r="K374" s="182">
        <f t="shared" si="19"/>
        <v>3607.7</v>
      </c>
      <c r="L374" s="183"/>
      <c r="M374" s="196"/>
    </row>
    <row r="375" spans="1:13" s="102" customFormat="1" ht="39.75" customHeight="1" x14ac:dyDescent="0.25">
      <c r="A375" s="132">
        <f t="shared" si="18"/>
        <v>365</v>
      </c>
      <c r="B375" s="133" t="s">
        <v>932</v>
      </c>
      <c r="C375" s="91" t="s">
        <v>1307</v>
      </c>
      <c r="D375" s="179" t="s">
        <v>937</v>
      </c>
      <c r="E375" s="180">
        <v>73.59</v>
      </c>
      <c r="F375" s="181">
        <f t="shared" si="20"/>
        <v>29.999999999999996</v>
      </c>
      <c r="G375" s="180">
        <v>2207.6999999999998</v>
      </c>
      <c r="H375" s="180"/>
      <c r="I375" s="180">
        <v>250</v>
      </c>
      <c r="J375" s="180">
        <v>1150</v>
      </c>
      <c r="K375" s="182">
        <f t="shared" si="19"/>
        <v>3607.7</v>
      </c>
      <c r="L375" s="183"/>
      <c r="M375" s="196"/>
    </row>
    <row r="376" spans="1:13" s="102" customFormat="1" ht="39.75" customHeight="1" x14ac:dyDescent="0.25">
      <c r="A376" s="132">
        <f t="shared" si="18"/>
        <v>366</v>
      </c>
      <c r="B376" s="133" t="s">
        <v>932</v>
      </c>
      <c r="C376" s="91" t="s">
        <v>1308</v>
      </c>
      <c r="D376" s="179" t="s">
        <v>937</v>
      </c>
      <c r="E376" s="180">
        <v>73.59</v>
      </c>
      <c r="F376" s="181">
        <f t="shared" si="20"/>
        <v>29.999999999999996</v>
      </c>
      <c r="G376" s="180">
        <v>2207.6999999999998</v>
      </c>
      <c r="H376" s="180"/>
      <c r="I376" s="180">
        <v>250</v>
      </c>
      <c r="J376" s="180">
        <v>1150</v>
      </c>
      <c r="K376" s="182">
        <f t="shared" si="19"/>
        <v>3607.7</v>
      </c>
      <c r="L376" s="183"/>
      <c r="M376" s="196"/>
    </row>
    <row r="377" spans="1:13" s="102" customFormat="1" ht="39.75" customHeight="1" x14ac:dyDescent="0.25">
      <c r="A377" s="132">
        <f t="shared" si="18"/>
        <v>367</v>
      </c>
      <c r="B377" s="133" t="s">
        <v>932</v>
      </c>
      <c r="C377" s="91" t="s">
        <v>1309</v>
      </c>
      <c r="D377" s="179" t="s">
        <v>937</v>
      </c>
      <c r="E377" s="180">
        <v>73.59</v>
      </c>
      <c r="F377" s="181">
        <f t="shared" si="20"/>
        <v>29.999999999999996</v>
      </c>
      <c r="G377" s="180">
        <v>2207.6999999999998</v>
      </c>
      <c r="H377" s="180"/>
      <c r="I377" s="180">
        <v>250</v>
      </c>
      <c r="J377" s="180">
        <v>1150</v>
      </c>
      <c r="K377" s="182">
        <f t="shared" si="19"/>
        <v>3607.7</v>
      </c>
      <c r="L377" s="183"/>
      <c r="M377" s="196"/>
    </row>
    <row r="378" spans="1:13" s="102" customFormat="1" ht="39.75" customHeight="1" x14ac:dyDescent="0.25">
      <c r="A378" s="132">
        <f t="shared" si="18"/>
        <v>368</v>
      </c>
      <c r="B378" s="133" t="s">
        <v>932</v>
      </c>
      <c r="C378" s="91" t="s">
        <v>1310</v>
      </c>
      <c r="D378" s="179" t="s">
        <v>937</v>
      </c>
      <c r="E378" s="180">
        <v>73.59</v>
      </c>
      <c r="F378" s="181">
        <f t="shared" si="20"/>
        <v>29.999999999999996</v>
      </c>
      <c r="G378" s="180">
        <v>2207.6999999999998</v>
      </c>
      <c r="H378" s="180"/>
      <c r="I378" s="180">
        <v>250</v>
      </c>
      <c r="J378" s="180">
        <v>1150</v>
      </c>
      <c r="K378" s="182">
        <f t="shared" si="19"/>
        <v>3607.7</v>
      </c>
      <c r="L378" s="183"/>
      <c r="M378" s="196"/>
    </row>
    <row r="379" spans="1:13" s="102" customFormat="1" ht="39.75" customHeight="1" x14ac:dyDescent="0.25">
      <c r="A379" s="132">
        <f t="shared" si="18"/>
        <v>369</v>
      </c>
      <c r="B379" s="133" t="s">
        <v>932</v>
      </c>
      <c r="C379" s="91" t="s">
        <v>1311</v>
      </c>
      <c r="D379" s="179" t="s">
        <v>937</v>
      </c>
      <c r="E379" s="180">
        <v>73.59</v>
      </c>
      <c r="F379" s="181">
        <f t="shared" si="20"/>
        <v>29.999999999999996</v>
      </c>
      <c r="G379" s="180">
        <v>2207.6999999999998</v>
      </c>
      <c r="H379" s="180"/>
      <c r="I379" s="180">
        <v>250</v>
      </c>
      <c r="J379" s="180">
        <v>1150</v>
      </c>
      <c r="K379" s="182">
        <f t="shared" si="19"/>
        <v>3607.7</v>
      </c>
      <c r="L379" s="183"/>
      <c r="M379" s="196"/>
    </row>
    <row r="380" spans="1:13" s="102" customFormat="1" ht="39.75" customHeight="1" x14ac:dyDescent="0.25">
      <c r="A380" s="132">
        <f t="shared" si="18"/>
        <v>370</v>
      </c>
      <c r="B380" s="133" t="s">
        <v>932</v>
      </c>
      <c r="C380" s="91" t="s">
        <v>1312</v>
      </c>
      <c r="D380" s="179" t="s">
        <v>937</v>
      </c>
      <c r="E380" s="180">
        <v>73.59</v>
      </c>
      <c r="F380" s="181">
        <f t="shared" si="20"/>
        <v>29.999999999999996</v>
      </c>
      <c r="G380" s="180">
        <v>2207.6999999999998</v>
      </c>
      <c r="H380" s="180"/>
      <c r="I380" s="180">
        <v>250</v>
      </c>
      <c r="J380" s="180">
        <v>1150</v>
      </c>
      <c r="K380" s="182">
        <f t="shared" si="19"/>
        <v>3607.7</v>
      </c>
      <c r="L380" s="183"/>
      <c r="M380" s="196"/>
    </row>
    <row r="381" spans="1:13" s="102" customFormat="1" ht="39.75" customHeight="1" x14ac:dyDescent="0.25">
      <c r="A381" s="132">
        <f t="shared" si="18"/>
        <v>371</v>
      </c>
      <c r="B381" s="133"/>
      <c r="C381" s="91" t="s">
        <v>1313</v>
      </c>
      <c r="D381" s="179" t="s">
        <v>937</v>
      </c>
      <c r="E381" s="180">
        <v>73.59</v>
      </c>
      <c r="F381" s="181">
        <f t="shared" si="20"/>
        <v>90.999999999999986</v>
      </c>
      <c r="G381" s="180">
        <v>6696.69</v>
      </c>
      <c r="H381" s="180"/>
      <c r="I381" s="180">
        <v>750</v>
      </c>
      <c r="J381" s="180">
        <v>3450</v>
      </c>
      <c r="K381" s="182">
        <f t="shared" si="19"/>
        <v>10896.689999999999</v>
      </c>
      <c r="L381" s="183" t="s">
        <v>1314</v>
      </c>
      <c r="M381" s="196"/>
    </row>
    <row r="382" spans="1:13" s="102" customFormat="1" ht="39.75" customHeight="1" x14ac:dyDescent="0.25">
      <c r="A382" s="132">
        <f t="shared" si="18"/>
        <v>372</v>
      </c>
      <c r="B382" s="133"/>
      <c r="C382" s="91" t="s">
        <v>1315</v>
      </c>
      <c r="D382" s="179" t="s">
        <v>937</v>
      </c>
      <c r="E382" s="180">
        <v>73.59</v>
      </c>
      <c r="F382" s="181">
        <f t="shared" si="20"/>
        <v>90.999999999999986</v>
      </c>
      <c r="G382" s="180">
        <v>6696.69</v>
      </c>
      <c r="H382" s="180"/>
      <c r="I382" s="180">
        <v>750</v>
      </c>
      <c r="J382" s="180">
        <v>3450</v>
      </c>
      <c r="K382" s="182">
        <f t="shared" si="19"/>
        <v>10896.689999999999</v>
      </c>
      <c r="L382" s="183" t="s">
        <v>1314</v>
      </c>
      <c r="M382" s="196"/>
    </row>
    <row r="383" spans="1:13" s="102" customFormat="1" ht="39.75" customHeight="1" x14ac:dyDescent="0.25">
      <c r="A383" s="132">
        <f t="shared" si="18"/>
        <v>373</v>
      </c>
      <c r="B383" s="133"/>
      <c r="C383" s="91" t="s">
        <v>1316</v>
      </c>
      <c r="D383" s="179" t="s">
        <v>937</v>
      </c>
      <c r="E383" s="180">
        <v>73.59</v>
      </c>
      <c r="F383" s="181">
        <f t="shared" si="20"/>
        <v>90.999999999999986</v>
      </c>
      <c r="G383" s="180">
        <v>6696.69</v>
      </c>
      <c r="H383" s="180"/>
      <c r="I383" s="180">
        <v>750</v>
      </c>
      <c r="J383" s="180">
        <v>3450</v>
      </c>
      <c r="K383" s="182">
        <f t="shared" si="19"/>
        <v>10896.689999999999</v>
      </c>
      <c r="L383" s="183" t="s">
        <v>1314</v>
      </c>
      <c r="M383" s="196"/>
    </row>
    <row r="384" spans="1:13" s="102" customFormat="1" ht="39.75" customHeight="1" x14ac:dyDescent="0.25">
      <c r="A384" s="132">
        <f t="shared" si="18"/>
        <v>374</v>
      </c>
      <c r="B384" s="133"/>
      <c r="C384" s="91" t="s">
        <v>1317</v>
      </c>
      <c r="D384" s="179" t="s">
        <v>937</v>
      </c>
      <c r="E384" s="180">
        <v>73.59</v>
      </c>
      <c r="F384" s="181">
        <f t="shared" si="20"/>
        <v>90.999999999999986</v>
      </c>
      <c r="G384" s="180">
        <v>6696.69</v>
      </c>
      <c r="H384" s="180"/>
      <c r="I384" s="180">
        <v>750</v>
      </c>
      <c r="J384" s="180">
        <v>3450</v>
      </c>
      <c r="K384" s="182">
        <f t="shared" si="19"/>
        <v>10896.689999999999</v>
      </c>
      <c r="L384" s="183" t="s">
        <v>1314</v>
      </c>
      <c r="M384" s="196"/>
    </row>
    <row r="385" spans="1:13" s="102" customFormat="1" ht="39.75" customHeight="1" x14ac:dyDescent="0.25">
      <c r="A385" s="132">
        <f t="shared" si="18"/>
        <v>375</v>
      </c>
      <c r="B385" s="133"/>
      <c r="C385" s="91" t="s">
        <v>1318</v>
      </c>
      <c r="D385" s="179" t="s">
        <v>937</v>
      </c>
      <c r="E385" s="180">
        <v>73.59</v>
      </c>
      <c r="F385" s="181">
        <f t="shared" si="20"/>
        <v>90.999999999999986</v>
      </c>
      <c r="G385" s="180">
        <v>6696.69</v>
      </c>
      <c r="H385" s="180"/>
      <c r="I385" s="180">
        <v>750</v>
      </c>
      <c r="J385" s="180">
        <v>3450</v>
      </c>
      <c r="K385" s="182">
        <f t="shared" si="19"/>
        <v>10896.689999999999</v>
      </c>
      <c r="L385" s="183" t="s">
        <v>1314</v>
      </c>
      <c r="M385" s="196"/>
    </row>
    <row r="386" spans="1:13" s="102" customFormat="1" ht="39.75" customHeight="1" x14ac:dyDescent="0.25">
      <c r="A386" s="132">
        <f t="shared" si="18"/>
        <v>376</v>
      </c>
      <c r="B386" s="133"/>
      <c r="C386" s="91" t="s">
        <v>1319</v>
      </c>
      <c r="D386" s="179" t="s">
        <v>937</v>
      </c>
      <c r="E386" s="180">
        <v>73.59</v>
      </c>
      <c r="F386" s="181">
        <f t="shared" si="20"/>
        <v>90.999999999999986</v>
      </c>
      <c r="G386" s="180">
        <v>6696.69</v>
      </c>
      <c r="H386" s="180"/>
      <c r="I386" s="180">
        <v>750</v>
      </c>
      <c r="J386" s="180">
        <v>3450</v>
      </c>
      <c r="K386" s="182">
        <f t="shared" si="19"/>
        <v>10896.689999999999</v>
      </c>
      <c r="L386" s="183" t="s">
        <v>1314</v>
      </c>
      <c r="M386" s="196"/>
    </row>
    <row r="387" spans="1:13" s="102" customFormat="1" ht="39.75" customHeight="1" x14ac:dyDescent="0.25">
      <c r="A387" s="132">
        <f t="shared" si="18"/>
        <v>377</v>
      </c>
      <c r="B387" s="133"/>
      <c r="C387" s="91" t="s">
        <v>1320</v>
      </c>
      <c r="D387" s="179" t="s">
        <v>937</v>
      </c>
      <c r="E387" s="180">
        <v>73.59</v>
      </c>
      <c r="F387" s="181">
        <f t="shared" si="20"/>
        <v>90.999999999999986</v>
      </c>
      <c r="G387" s="180">
        <v>6696.69</v>
      </c>
      <c r="H387" s="180"/>
      <c r="I387" s="180">
        <v>750</v>
      </c>
      <c r="J387" s="180">
        <v>3450</v>
      </c>
      <c r="K387" s="182">
        <f t="shared" si="19"/>
        <v>10896.689999999999</v>
      </c>
      <c r="L387" s="183" t="s">
        <v>1314</v>
      </c>
      <c r="M387" s="196"/>
    </row>
    <row r="388" spans="1:13" s="102" customFormat="1" ht="39.75" customHeight="1" x14ac:dyDescent="0.25">
      <c r="A388" s="132">
        <f t="shared" si="18"/>
        <v>378</v>
      </c>
      <c r="B388" s="133" t="s">
        <v>932</v>
      </c>
      <c r="C388" s="91" t="s">
        <v>1321</v>
      </c>
      <c r="D388" s="179" t="s">
        <v>937</v>
      </c>
      <c r="E388" s="180">
        <v>73.59</v>
      </c>
      <c r="F388" s="181">
        <f t="shared" si="20"/>
        <v>29.999999999999996</v>
      </c>
      <c r="G388" s="180">
        <v>2207.6999999999998</v>
      </c>
      <c r="H388" s="180"/>
      <c r="I388" s="180">
        <v>250</v>
      </c>
      <c r="J388" s="180">
        <v>1150</v>
      </c>
      <c r="K388" s="182">
        <f t="shared" si="19"/>
        <v>3607.7</v>
      </c>
      <c r="L388" s="183"/>
      <c r="M388" s="196"/>
    </row>
    <row r="389" spans="1:13" s="102" customFormat="1" ht="39.75" customHeight="1" x14ac:dyDescent="0.25">
      <c r="A389" s="132">
        <f t="shared" si="18"/>
        <v>379</v>
      </c>
      <c r="B389" s="133" t="s">
        <v>932</v>
      </c>
      <c r="C389" s="91" t="s">
        <v>1322</v>
      </c>
      <c r="D389" s="179" t="s">
        <v>937</v>
      </c>
      <c r="E389" s="180">
        <v>73.59</v>
      </c>
      <c r="F389" s="181">
        <f t="shared" si="20"/>
        <v>29.999999999999996</v>
      </c>
      <c r="G389" s="180">
        <v>2207.6999999999998</v>
      </c>
      <c r="H389" s="180"/>
      <c r="I389" s="180">
        <v>250</v>
      </c>
      <c r="J389" s="180">
        <v>1150</v>
      </c>
      <c r="K389" s="182">
        <f t="shared" si="19"/>
        <v>3607.7</v>
      </c>
      <c r="L389" s="183"/>
      <c r="M389" s="196"/>
    </row>
    <row r="390" spans="1:13" s="102" customFormat="1" ht="39.75" customHeight="1" x14ac:dyDescent="0.25">
      <c r="A390" s="132">
        <f t="shared" si="18"/>
        <v>380</v>
      </c>
      <c r="B390" s="133" t="s">
        <v>932</v>
      </c>
      <c r="C390" s="91" t="s">
        <v>1323</v>
      </c>
      <c r="D390" s="179" t="s">
        <v>937</v>
      </c>
      <c r="E390" s="180">
        <v>73.59</v>
      </c>
      <c r="F390" s="181">
        <f t="shared" si="20"/>
        <v>29.999999999999996</v>
      </c>
      <c r="G390" s="180">
        <v>2207.6999999999998</v>
      </c>
      <c r="H390" s="180"/>
      <c r="I390" s="180">
        <v>250</v>
      </c>
      <c r="J390" s="180">
        <v>1150</v>
      </c>
      <c r="K390" s="182">
        <f t="shared" si="19"/>
        <v>3607.7</v>
      </c>
      <c r="L390" s="183"/>
      <c r="M390" s="196"/>
    </row>
    <row r="391" spans="1:13" s="102" customFormat="1" ht="39.75" customHeight="1" x14ac:dyDescent="0.25">
      <c r="A391" s="132">
        <f t="shared" si="18"/>
        <v>381</v>
      </c>
      <c r="B391" s="133" t="s">
        <v>932</v>
      </c>
      <c r="C391" s="91" t="s">
        <v>1324</v>
      </c>
      <c r="D391" s="179" t="s">
        <v>937</v>
      </c>
      <c r="E391" s="180">
        <v>73.59</v>
      </c>
      <c r="F391" s="181">
        <f t="shared" si="20"/>
        <v>29.999999999999996</v>
      </c>
      <c r="G391" s="180">
        <v>2207.6999999999998</v>
      </c>
      <c r="H391" s="180"/>
      <c r="I391" s="180">
        <v>250</v>
      </c>
      <c r="J391" s="180">
        <v>1150</v>
      </c>
      <c r="K391" s="182">
        <f t="shared" si="19"/>
        <v>3607.7</v>
      </c>
      <c r="L391" s="183"/>
      <c r="M391" s="196"/>
    </row>
    <row r="392" spans="1:13" s="102" customFormat="1" ht="39.75" customHeight="1" x14ac:dyDescent="0.25">
      <c r="A392" s="132">
        <f t="shared" si="18"/>
        <v>382</v>
      </c>
      <c r="B392" s="133" t="s">
        <v>932</v>
      </c>
      <c r="C392" s="91" t="s">
        <v>1325</v>
      </c>
      <c r="D392" s="179" t="s">
        <v>937</v>
      </c>
      <c r="E392" s="180">
        <v>73.59</v>
      </c>
      <c r="F392" s="181">
        <f t="shared" si="20"/>
        <v>29.999999999999996</v>
      </c>
      <c r="G392" s="180">
        <v>2207.6999999999998</v>
      </c>
      <c r="H392" s="180"/>
      <c r="I392" s="180">
        <v>250</v>
      </c>
      <c r="J392" s="180">
        <v>1150</v>
      </c>
      <c r="K392" s="182">
        <f t="shared" si="19"/>
        <v>3607.7</v>
      </c>
      <c r="L392" s="183"/>
      <c r="M392" s="196"/>
    </row>
    <row r="393" spans="1:13" s="102" customFormat="1" ht="39.75" customHeight="1" x14ac:dyDescent="0.25">
      <c r="A393" s="132">
        <f t="shared" si="18"/>
        <v>383</v>
      </c>
      <c r="B393" s="133" t="s">
        <v>932</v>
      </c>
      <c r="C393" s="91" t="s">
        <v>1326</v>
      </c>
      <c r="D393" s="179" t="s">
        <v>937</v>
      </c>
      <c r="E393" s="180">
        <v>73.59</v>
      </c>
      <c r="F393" s="181">
        <f t="shared" si="20"/>
        <v>29.999999999999996</v>
      </c>
      <c r="G393" s="180">
        <v>2207.6999999999998</v>
      </c>
      <c r="H393" s="180"/>
      <c r="I393" s="180">
        <v>250</v>
      </c>
      <c r="J393" s="180">
        <v>1150</v>
      </c>
      <c r="K393" s="182">
        <f t="shared" si="19"/>
        <v>3607.7</v>
      </c>
      <c r="L393" s="183"/>
      <c r="M393" s="196"/>
    </row>
    <row r="394" spans="1:13" s="102" customFormat="1" ht="39.75" customHeight="1" x14ac:dyDescent="0.25">
      <c r="A394" s="132">
        <f t="shared" si="18"/>
        <v>384</v>
      </c>
      <c r="B394" s="133" t="s">
        <v>932</v>
      </c>
      <c r="C394" s="91" t="s">
        <v>1327</v>
      </c>
      <c r="D394" s="179" t="s">
        <v>937</v>
      </c>
      <c r="E394" s="180">
        <v>73.59</v>
      </c>
      <c r="F394" s="181">
        <f t="shared" si="20"/>
        <v>29.999999999999996</v>
      </c>
      <c r="G394" s="180">
        <v>2207.6999999999998</v>
      </c>
      <c r="H394" s="180"/>
      <c r="I394" s="180">
        <v>250</v>
      </c>
      <c r="J394" s="180">
        <v>1150</v>
      </c>
      <c r="K394" s="182">
        <f t="shared" si="19"/>
        <v>3607.7</v>
      </c>
      <c r="L394" s="183"/>
      <c r="M394" s="196"/>
    </row>
    <row r="395" spans="1:13" s="102" customFormat="1" ht="39.75" customHeight="1" x14ac:dyDescent="0.25">
      <c r="A395" s="132">
        <f t="shared" si="18"/>
        <v>385</v>
      </c>
      <c r="B395" s="133" t="s">
        <v>932</v>
      </c>
      <c r="C395" s="91" t="s">
        <v>1328</v>
      </c>
      <c r="D395" s="179" t="s">
        <v>937</v>
      </c>
      <c r="E395" s="180">
        <v>73.59</v>
      </c>
      <c r="F395" s="181">
        <f t="shared" si="20"/>
        <v>29.999999999999996</v>
      </c>
      <c r="G395" s="180">
        <v>2207.6999999999998</v>
      </c>
      <c r="H395" s="180"/>
      <c r="I395" s="180">
        <v>250</v>
      </c>
      <c r="J395" s="180">
        <v>1150</v>
      </c>
      <c r="K395" s="182">
        <f t="shared" si="19"/>
        <v>3607.7</v>
      </c>
      <c r="L395" s="183"/>
      <c r="M395" s="196"/>
    </row>
    <row r="396" spans="1:13" s="102" customFormat="1" ht="39.75" customHeight="1" x14ac:dyDescent="0.25">
      <c r="A396" s="132">
        <f t="shared" si="18"/>
        <v>386</v>
      </c>
      <c r="B396" s="133" t="s">
        <v>932</v>
      </c>
      <c r="C396" s="91" t="s">
        <v>1329</v>
      </c>
      <c r="D396" s="179" t="s">
        <v>937</v>
      </c>
      <c r="E396" s="180">
        <v>73.59</v>
      </c>
      <c r="F396" s="181">
        <f t="shared" si="20"/>
        <v>29.999999999999996</v>
      </c>
      <c r="G396" s="180">
        <v>2207.6999999999998</v>
      </c>
      <c r="H396" s="180"/>
      <c r="I396" s="180">
        <v>250</v>
      </c>
      <c r="J396" s="180">
        <v>1150</v>
      </c>
      <c r="K396" s="182">
        <f t="shared" si="19"/>
        <v>3607.7</v>
      </c>
      <c r="L396" s="183"/>
      <c r="M396" s="196"/>
    </row>
    <row r="397" spans="1:13" s="102" customFormat="1" ht="39.75" customHeight="1" x14ac:dyDescent="0.25">
      <c r="A397" s="132">
        <f t="shared" ref="A397:A461" si="21">A396+1</f>
        <v>387</v>
      </c>
      <c r="B397" s="133" t="s">
        <v>932</v>
      </c>
      <c r="C397" s="91" t="s">
        <v>1330</v>
      </c>
      <c r="D397" s="179" t="s">
        <v>937</v>
      </c>
      <c r="E397" s="180">
        <v>73.59</v>
      </c>
      <c r="F397" s="181">
        <f t="shared" si="20"/>
        <v>29.999999999999996</v>
      </c>
      <c r="G397" s="180">
        <v>2207.6999999999998</v>
      </c>
      <c r="H397" s="180"/>
      <c r="I397" s="180">
        <v>250</v>
      </c>
      <c r="J397" s="180">
        <v>1150</v>
      </c>
      <c r="K397" s="182">
        <f t="shared" si="19"/>
        <v>3607.7</v>
      </c>
      <c r="L397" s="183"/>
      <c r="M397" s="196"/>
    </row>
    <row r="398" spans="1:13" s="102" customFormat="1" ht="39.75" customHeight="1" x14ac:dyDescent="0.25">
      <c r="A398" s="132">
        <f t="shared" si="21"/>
        <v>388</v>
      </c>
      <c r="B398" s="133" t="s">
        <v>932</v>
      </c>
      <c r="C398" s="91" t="s">
        <v>1331</v>
      </c>
      <c r="D398" s="179" t="s">
        <v>937</v>
      </c>
      <c r="E398" s="180">
        <v>73.59</v>
      </c>
      <c r="F398" s="181">
        <f t="shared" si="20"/>
        <v>29.999999999999996</v>
      </c>
      <c r="G398" s="180">
        <v>2207.6999999999998</v>
      </c>
      <c r="H398" s="180"/>
      <c r="I398" s="180">
        <v>250</v>
      </c>
      <c r="J398" s="180">
        <v>1150</v>
      </c>
      <c r="K398" s="182">
        <f t="shared" si="19"/>
        <v>3607.7</v>
      </c>
      <c r="L398" s="183"/>
      <c r="M398" s="196"/>
    </row>
    <row r="399" spans="1:13" s="102" customFormat="1" ht="39.75" customHeight="1" x14ac:dyDescent="0.25">
      <c r="A399" s="132">
        <f t="shared" si="21"/>
        <v>389</v>
      </c>
      <c r="B399" s="133" t="s">
        <v>932</v>
      </c>
      <c r="C399" s="91" t="s">
        <v>1332</v>
      </c>
      <c r="D399" s="179" t="s">
        <v>937</v>
      </c>
      <c r="E399" s="180">
        <v>73.59</v>
      </c>
      <c r="F399" s="181">
        <f t="shared" si="20"/>
        <v>29.999999999999996</v>
      </c>
      <c r="G399" s="180">
        <v>2207.6999999999998</v>
      </c>
      <c r="H399" s="180"/>
      <c r="I399" s="180">
        <v>250</v>
      </c>
      <c r="J399" s="180">
        <v>1150</v>
      </c>
      <c r="K399" s="182">
        <f t="shared" si="19"/>
        <v>3607.7</v>
      </c>
      <c r="L399" s="183"/>
      <c r="M399" s="196"/>
    </row>
    <row r="400" spans="1:13" s="102" customFormat="1" ht="39.75" customHeight="1" x14ac:dyDescent="0.25">
      <c r="A400" s="132">
        <f t="shared" si="21"/>
        <v>390</v>
      </c>
      <c r="B400" s="133" t="s">
        <v>932</v>
      </c>
      <c r="C400" s="91" t="s">
        <v>1333</v>
      </c>
      <c r="D400" s="179" t="s">
        <v>937</v>
      </c>
      <c r="E400" s="180">
        <v>73.59</v>
      </c>
      <c r="F400" s="181">
        <f t="shared" si="20"/>
        <v>29.999999999999996</v>
      </c>
      <c r="G400" s="180">
        <v>2207.6999999999998</v>
      </c>
      <c r="H400" s="180"/>
      <c r="I400" s="180">
        <v>250</v>
      </c>
      <c r="J400" s="180">
        <v>1150</v>
      </c>
      <c r="K400" s="182">
        <f t="shared" si="19"/>
        <v>3607.7</v>
      </c>
      <c r="L400" s="183"/>
      <c r="M400" s="196"/>
    </row>
    <row r="401" spans="1:13" s="102" customFormat="1" ht="39.75" customHeight="1" x14ac:dyDescent="0.25">
      <c r="A401" s="132">
        <f t="shared" si="21"/>
        <v>391</v>
      </c>
      <c r="B401" s="133" t="s">
        <v>932</v>
      </c>
      <c r="C401" s="91" t="s">
        <v>1334</v>
      </c>
      <c r="D401" s="179" t="s">
        <v>937</v>
      </c>
      <c r="E401" s="180">
        <v>73.59</v>
      </c>
      <c r="F401" s="181">
        <f t="shared" si="20"/>
        <v>29.999999999999996</v>
      </c>
      <c r="G401" s="180">
        <v>2207.6999999999998</v>
      </c>
      <c r="H401" s="180"/>
      <c r="I401" s="180">
        <v>250</v>
      </c>
      <c r="J401" s="180">
        <v>1150</v>
      </c>
      <c r="K401" s="182">
        <f t="shared" si="19"/>
        <v>3607.7</v>
      </c>
      <c r="L401" s="183"/>
      <c r="M401" s="196"/>
    </row>
    <row r="402" spans="1:13" s="102" customFormat="1" ht="39.75" customHeight="1" x14ac:dyDescent="0.25">
      <c r="A402" s="132">
        <f t="shared" si="21"/>
        <v>392</v>
      </c>
      <c r="B402" s="133" t="s">
        <v>932</v>
      </c>
      <c r="C402" s="91" t="s">
        <v>1335</v>
      </c>
      <c r="D402" s="179" t="s">
        <v>937</v>
      </c>
      <c r="E402" s="180">
        <v>75.64</v>
      </c>
      <c r="F402" s="181">
        <f t="shared" si="20"/>
        <v>29.999999999999996</v>
      </c>
      <c r="G402" s="180">
        <v>2269.1999999999998</v>
      </c>
      <c r="H402" s="180">
        <v>50</v>
      </c>
      <c r="I402" s="180">
        <v>250</v>
      </c>
      <c r="J402" s="180">
        <v>1150</v>
      </c>
      <c r="K402" s="182">
        <f t="shared" si="19"/>
        <v>3719.2</v>
      </c>
      <c r="L402" s="183"/>
      <c r="M402" s="196"/>
    </row>
    <row r="403" spans="1:13" s="102" customFormat="1" ht="39.75" customHeight="1" x14ac:dyDescent="0.25">
      <c r="A403" s="132">
        <f t="shared" si="21"/>
        <v>393</v>
      </c>
      <c r="B403" s="133" t="s">
        <v>932</v>
      </c>
      <c r="C403" s="91" t="s">
        <v>1336</v>
      </c>
      <c r="D403" s="179" t="s">
        <v>937</v>
      </c>
      <c r="E403" s="180">
        <v>73.59</v>
      </c>
      <c r="F403" s="181">
        <f t="shared" si="20"/>
        <v>29.999999999999996</v>
      </c>
      <c r="G403" s="180">
        <v>2207.6999999999998</v>
      </c>
      <c r="H403" s="180"/>
      <c r="I403" s="180">
        <v>250</v>
      </c>
      <c r="J403" s="180">
        <v>1150</v>
      </c>
      <c r="K403" s="182">
        <f t="shared" si="19"/>
        <v>3607.7</v>
      </c>
      <c r="L403" s="183"/>
      <c r="M403" s="196"/>
    </row>
    <row r="404" spans="1:13" s="102" customFormat="1" ht="39.75" customHeight="1" x14ac:dyDescent="0.25">
      <c r="A404" s="132">
        <f t="shared" si="21"/>
        <v>394</v>
      </c>
      <c r="B404" s="133" t="s">
        <v>932</v>
      </c>
      <c r="C404" s="91" t="s">
        <v>1337</v>
      </c>
      <c r="D404" s="179" t="s">
        <v>937</v>
      </c>
      <c r="E404" s="180">
        <v>73.59</v>
      </c>
      <c r="F404" s="181">
        <f t="shared" si="20"/>
        <v>29.999999999999996</v>
      </c>
      <c r="G404" s="180">
        <v>2207.6999999999998</v>
      </c>
      <c r="H404" s="180"/>
      <c r="I404" s="180">
        <v>250</v>
      </c>
      <c r="J404" s="180">
        <v>1150</v>
      </c>
      <c r="K404" s="182">
        <f t="shared" si="19"/>
        <v>3607.7</v>
      </c>
      <c r="L404" s="183"/>
      <c r="M404" s="196"/>
    </row>
    <row r="405" spans="1:13" s="102" customFormat="1" ht="39.75" customHeight="1" x14ac:dyDescent="0.25">
      <c r="A405" s="132">
        <f t="shared" si="21"/>
        <v>395</v>
      </c>
      <c r="B405" s="133" t="s">
        <v>932</v>
      </c>
      <c r="C405" s="91" t="s">
        <v>1338</v>
      </c>
      <c r="D405" s="179" t="s">
        <v>937</v>
      </c>
      <c r="E405" s="180">
        <v>73.59</v>
      </c>
      <c r="F405" s="181">
        <f t="shared" si="20"/>
        <v>29.999999999999996</v>
      </c>
      <c r="G405" s="180">
        <v>2207.6999999999998</v>
      </c>
      <c r="H405" s="180"/>
      <c r="I405" s="180">
        <v>250</v>
      </c>
      <c r="J405" s="180">
        <v>1150</v>
      </c>
      <c r="K405" s="182">
        <f t="shared" si="19"/>
        <v>3607.7</v>
      </c>
      <c r="L405" s="183"/>
      <c r="M405" s="196"/>
    </row>
    <row r="406" spans="1:13" s="102" customFormat="1" ht="39.75" customHeight="1" x14ac:dyDescent="0.25">
      <c r="A406" s="132">
        <f t="shared" si="21"/>
        <v>396</v>
      </c>
      <c r="B406" s="133" t="s">
        <v>932</v>
      </c>
      <c r="C406" s="91" t="s">
        <v>1339</v>
      </c>
      <c r="D406" s="179" t="s">
        <v>937</v>
      </c>
      <c r="E406" s="180">
        <v>73.59</v>
      </c>
      <c r="F406" s="181">
        <f t="shared" si="20"/>
        <v>29.999999999999996</v>
      </c>
      <c r="G406" s="180">
        <v>2207.6999999999998</v>
      </c>
      <c r="H406" s="180"/>
      <c r="I406" s="180">
        <v>250</v>
      </c>
      <c r="J406" s="180">
        <v>1150</v>
      </c>
      <c r="K406" s="182">
        <f t="shared" si="19"/>
        <v>3607.7</v>
      </c>
      <c r="L406" s="183"/>
      <c r="M406" s="196"/>
    </row>
    <row r="407" spans="1:13" s="102" customFormat="1" ht="39.75" customHeight="1" x14ac:dyDescent="0.25">
      <c r="A407" s="132">
        <f t="shared" si="21"/>
        <v>397</v>
      </c>
      <c r="B407" s="133" t="s">
        <v>932</v>
      </c>
      <c r="C407" s="91" t="s">
        <v>1340</v>
      </c>
      <c r="D407" s="179" t="s">
        <v>937</v>
      </c>
      <c r="E407" s="180">
        <v>73.59</v>
      </c>
      <c r="F407" s="181">
        <f t="shared" si="20"/>
        <v>29.999999999999996</v>
      </c>
      <c r="G407" s="180">
        <v>2207.6999999999998</v>
      </c>
      <c r="H407" s="180"/>
      <c r="I407" s="180">
        <v>250</v>
      </c>
      <c r="J407" s="180">
        <v>1150</v>
      </c>
      <c r="K407" s="182">
        <f t="shared" si="19"/>
        <v>3607.7</v>
      </c>
      <c r="L407" s="183"/>
      <c r="M407" s="196"/>
    </row>
    <row r="408" spans="1:13" s="102" customFormat="1" ht="39.75" customHeight="1" x14ac:dyDescent="0.25">
      <c r="A408" s="132">
        <f t="shared" si="21"/>
        <v>398</v>
      </c>
      <c r="B408" s="133" t="s">
        <v>932</v>
      </c>
      <c r="C408" s="91" t="s">
        <v>1341</v>
      </c>
      <c r="D408" s="179" t="s">
        <v>937</v>
      </c>
      <c r="E408" s="180">
        <v>73.59</v>
      </c>
      <c r="F408" s="181">
        <f t="shared" si="20"/>
        <v>29.999999999999996</v>
      </c>
      <c r="G408" s="180">
        <v>2207.6999999999998</v>
      </c>
      <c r="H408" s="180"/>
      <c r="I408" s="180">
        <v>250</v>
      </c>
      <c r="J408" s="180">
        <v>1150</v>
      </c>
      <c r="K408" s="182">
        <f t="shared" si="19"/>
        <v>3607.7</v>
      </c>
      <c r="L408" s="183"/>
      <c r="M408" s="196"/>
    </row>
    <row r="409" spans="1:13" s="102" customFormat="1" ht="39.75" customHeight="1" x14ac:dyDescent="0.25">
      <c r="A409" s="132">
        <f t="shared" si="21"/>
        <v>399</v>
      </c>
      <c r="B409" s="133" t="s">
        <v>932</v>
      </c>
      <c r="C409" s="91" t="s">
        <v>1342</v>
      </c>
      <c r="D409" s="179" t="s">
        <v>937</v>
      </c>
      <c r="E409" s="180">
        <v>73.59</v>
      </c>
      <c r="F409" s="181">
        <f t="shared" si="20"/>
        <v>29.999999999999996</v>
      </c>
      <c r="G409" s="180">
        <v>2207.6999999999998</v>
      </c>
      <c r="H409" s="180"/>
      <c r="I409" s="180">
        <v>250</v>
      </c>
      <c r="J409" s="180">
        <v>1150</v>
      </c>
      <c r="K409" s="182">
        <f t="shared" si="19"/>
        <v>3607.7</v>
      </c>
      <c r="L409" s="183"/>
      <c r="M409" s="196"/>
    </row>
    <row r="410" spans="1:13" s="102" customFormat="1" ht="39.75" customHeight="1" x14ac:dyDescent="0.25">
      <c r="A410" s="132">
        <f t="shared" si="21"/>
        <v>400</v>
      </c>
      <c r="B410" s="133" t="s">
        <v>932</v>
      </c>
      <c r="C410" s="91" t="s">
        <v>1343</v>
      </c>
      <c r="D410" s="179" t="s">
        <v>937</v>
      </c>
      <c r="E410" s="180">
        <v>73.59</v>
      </c>
      <c r="F410" s="181">
        <f t="shared" si="20"/>
        <v>29.999999999999996</v>
      </c>
      <c r="G410" s="180">
        <v>2207.6999999999998</v>
      </c>
      <c r="H410" s="180"/>
      <c r="I410" s="180">
        <v>250</v>
      </c>
      <c r="J410" s="180">
        <v>1150</v>
      </c>
      <c r="K410" s="182">
        <f t="shared" si="19"/>
        <v>3607.7</v>
      </c>
      <c r="L410" s="183"/>
      <c r="M410" s="196"/>
    </row>
    <row r="411" spans="1:13" s="102" customFormat="1" ht="39.75" customHeight="1" x14ac:dyDescent="0.25">
      <c r="A411" s="132">
        <f t="shared" si="21"/>
        <v>401</v>
      </c>
      <c r="B411" s="133" t="s">
        <v>932</v>
      </c>
      <c r="C411" s="91" t="s">
        <v>1344</v>
      </c>
      <c r="D411" s="179" t="s">
        <v>937</v>
      </c>
      <c r="E411" s="180">
        <v>73.59</v>
      </c>
      <c r="F411" s="181">
        <f t="shared" si="20"/>
        <v>29.999999999999996</v>
      </c>
      <c r="G411" s="180">
        <v>2207.6999999999998</v>
      </c>
      <c r="H411" s="180"/>
      <c r="I411" s="180">
        <v>250</v>
      </c>
      <c r="J411" s="180">
        <v>1150</v>
      </c>
      <c r="K411" s="182">
        <f t="shared" si="19"/>
        <v>3607.7</v>
      </c>
      <c r="L411" s="183"/>
      <c r="M411" s="196"/>
    </row>
    <row r="412" spans="1:13" s="102" customFormat="1" ht="39.75" customHeight="1" x14ac:dyDescent="0.25">
      <c r="A412" s="132">
        <f t="shared" si="21"/>
        <v>402</v>
      </c>
      <c r="B412" s="133" t="s">
        <v>932</v>
      </c>
      <c r="C412" s="91" t="s">
        <v>1345</v>
      </c>
      <c r="D412" s="179" t="s">
        <v>937</v>
      </c>
      <c r="E412" s="180">
        <v>73.59</v>
      </c>
      <c r="F412" s="181">
        <f t="shared" si="20"/>
        <v>29.999999999999996</v>
      </c>
      <c r="G412" s="180">
        <v>2207.6999999999998</v>
      </c>
      <c r="H412" s="180"/>
      <c r="I412" s="180">
        <v>250</v>
      </c>
      <c r="J412" s="180">
        <v>1150</v>
      </c>
      <c r="K412" s="182">
        <f t="shared" si="19"/>
        <v>3607.7</v>
      </c>
      <c r="L412" s="183"/>
      <c r="M412" s="196"/>
    </row>
    <row r="413" spans="1:13" s="102" customFormat="1" ht="39.75" customHeight="1" x14ac:dyDescent="0.25">
      <c r="A413" s="132">
        <f t="shared" si="21"/>
        <v>403</v>
      </c>
      <c r="B413" s="133" t="s">
        <v>932</v>
      </c>
      <c r="C413" s="91" t="s">
        <v>1346</v>
      </c>
      <c r="D413" s="179" t="s">
        <v>937</v>
      </c>
      <c r="E413" s="180">
        <v>73.59</v>
      </c>
      <c r="F413" s="181">
        <f t="shared" si="20"/>
        <v>29.999999999999996</v>
      </c>
      <c r="G413" s="180">
        <v>2207.6999999999998</v>
      </c>
      <c r="H413" s="180"/>
      <c r="I413" s="180">
        <v>250</v>
      </c>
      <c r="J413" s="180">
        <v>1150</v>
      </c>
      <c r="K413" s="182">
        <f t="shared" si="19"/>
        <v>3607.7</v>
      </c>
      <c r="L413" s="183"/>
      <c r="M413" s="196"/>
    </row>
    <row r="414" spans="1:13" s="102" customFormat="1" ht="39.75" customHeight="1" x14ac:dyDescent="0.25">
      <c r="A414" s="132">
        <f t="shared" si="21"/>
        <v>404</v>
      </c>
      <c r="B414" s="133" t="s">
        <v>932</v>
      </c>
      <c r="C414" s="91" t="s">
        <v>1347</v>
      </c>
      <c r="D414" s="179" t="s">
        <v>937</v>
      </c>
      <c r="E414" s="180">
        <v>73.59</v>
      </c>
      <c r="F414" s="181">
        <f t="shared" si="20"/>
        <v>29.999999999999996</v>
      </c>
      <c r="G414" s="180">
        <v>2207.6999999999998</v>
      </c>
      <c r="H414" s="180"/>
      <c r="I414" s="180">
        <v>250</v>
      </c>
      <c r="J414" s="180">
        <v>1150</v>
      </c>
      <c r="K414" s="182">
        <f t="shared" si="19"/>
        <v>3607.7</v>
      </c>
      <c r="L414" s="183"/>
      <c r="M414" s="196"/>
    </row>
    <row r="415" spans="1:13" s="102" customFormat="1" ht="39.75" customHeight="1" x14ac:dyDescent="0.25">
      <c r="A415" s="132">
        <f t="shared" si="21"/>
        <v>405</v>
      </c>
      <c r="B415" s="133" t="s">
        <v>932</v>
      </c>
      <c r="C415" s="91" t="s">
        <v>1348</v>
      </c>
      <c r="D415" s="179" t="s">
        <v>937</v>
      </c>
      <c r="E415" s="180">
        <v>73.59</v>
      </c>
      <c r="F415" s="181">
        <f t="shared" si="20"/>
        <v>29.999999999999996</v>
      </c>
      <c r="G415" s="180">
        <v>2207.6999999999998</v>
      </c>
      <c r="H415" s="180"/>
      <c r="I415" s="180">
        <v>250</v>
      </c>
      <c r="J415" s="180">
        <v>1150</v>
      </c>
      <c r="K415" s="182">
        <f t="shared" si="19"/>
        <v>3607.7</v>
      </c>
      <c r="L415" s="183"/>
      <c r="M415" s="196"/>
    </row>
    <row r="416" spans="1:13" s="102" customFormat="1" ht="39.75" customHeight="1" x14ac:dyDescent="0.25">
      <c r="A416" s="132">
        <f t="shared" si="21"/>
        <v>406</v>
      </c>
      <c r="B416" s="133" t="s">
        <v>932</v>
      </c>
      <c r="C416" s="91" t="s">
        <v>1349</v>
      </c>
      <c r="D416" s="179" t="s">
        <v>937</v>
      </c>
      <c r="E416" s="180">
        <v>73.59</v>
      </c>
      <c r="F416" s="181">
        <f t="shared" si="20"/>
        <v>29.999999999999996</v>
      </c>
      <c r="G416" s="180">
        <v>2207.6999999999998</v>
      </c>
      <c r="H416" s="180"/>
      <c r="I416" s="180">
        <v>250</v>
      </c>
      <c r="J416" s="180">
        <v>1150</v>
      </c>
      <c r="K416" s="182">
        <f t="shared" si="19"/>
        <v>3607.7</v>
      </c>
      <c r="L416" s="183"/>
      <c r="M416" s="196"/>
    </row>
    <row r="417" spans="1:13" s="102" customFormat="1" ht="39.75" customHeight="1" x14ac:dyDescent="0.25">
      <c r="A417" s="132">
        <f t="shared" si="21"/>
        <v>407</v>
      </c>
      <c r="B417" s="133" t="s">
        <v>932</v>
      </c>
      <c r="C417" s="91" t="s">
        <v>1350</v>
      </c>
      <c r="D417" s="179" t="s">
        <v>937</v>
      </c>
      <c r="E417" s="180">
        <v>73.59</v>
      </c>
      <c r="F417" s="181">
        <f t="shared" si="20"/>
        <v>29.999999999999996</v>
      </c>
      <c r="G417" s="180">
        <v>2207.6999999999998</v>
      </c>
      <c r="H417" s="180"/>
      <c r="I417" s="180">
        <v>250</v>
      </c>
      <c r="J417" s="180">
        <v>1150</v>
      </c>
      <c r="K417" s="182">
        <f t="shared" si="19"/>
        <v>3607.7</v>
      </c>
      <c r="L417" s="183"/>
      <c r="M417" s="196"/>
    </row>
    <row r="418" spans="1:13" s="102" customFormat="1" ht="39.75" customHeight="1" x14ac:dyDescent="0.25">
      <c r="A418" s="132">
        <f t="shared" si="21"/>
        <v>408</v>
      </c>
      <c r="B418" s="133" t="s">
        <v>932</v>
      </c>
      <c r="C418" s="91" t="s">
        <v>1351</v>
      </c>
      <c r="D418" s="179" t="s">
        <v>937</v>
      </c>
      <c r="E418" s="180">
        <v>73.59</v>
      </c>
      <c r="F418" s="181">
        <f t="shared" si="20"/>
        <v>29.999999999999996</v>
      </c>
      <c r="G418" s="180">
        <v>2207.6999999999998</v>
      </c>
      <c r="H418" s="180"/>
      <c r="I418" s="180">
        <v>250</v>
      </c>
      <c r="J418" s="180">
        <v>1150</v>
      </c>
      <c r="K418" s="182">
        <f t="shared" si="19"/>
        <v>3607.7</v>
      </c>
      <c r="L418" s="183"/>
      <c r="M418" s="196"/>
    </row>
    <row r="419" spans="1:13" s="102" customFormat="1" ht="39.75" customHeight="1" x14ac:dyDescent="0.25">
      <c r="A419" s="132">
        <f t="shared" si="21"/>
        <v>409</v>
      </c>
      <c r="B419" s="133" t="s">
        <v>932</v>
      </c>
      <c r="C419" s="91" t="s">
        <v>1352</v>
      </c>
      <c r="D419" s="179" t="s">
        <v>937</v>
      </c>
      <c r="E419" s="180">
        <v>73.59</v>
      </c>
      <c r="F419" s="181">
        <f t="shared" si="20"/>
        <v>29.999999999999996</v>
      </c>
      <c r="G419" s="180">
        <v>2207.6999999999998</v>
      </c>
      <c r="H419" s="180"/>
      <c r="I419" s="180">
        <v>250</v>
      </c>
      <c r="J419" s="180">
        <v>1150</v>
      </c>
      <c r="K419" s="182">
        <f t="shared" si="19"/>
        <v>3607.7</v>
      </c>
      <c r="L419" s="183"/>
      <c r="M419" s="196"/>
    </row>
    <row r="420" spans="1:13" s="102" customFormat="1" ht="39.75" customHeight="1" x14ac:dyDescent="0.25">
      <c r="A420" s="132">
        <f t="shared" si="21"/>
        <v>410</v>
      </c>
      <c r="B420" s="133" t="s">
        <v>932</v>
      </c>
      <c r="C420" s="91" t="s">
        <v>1353</v>
      </c>
      <c r="D420" s="179" t="s">
        <v>937</v>
      </c>
      <c r="E420" s="180">
        <v>73.59</v>
      </c>
      <c r="F420" s="181">
        <f t="shared" si="20"/>
        <v>29.999999999999996</v>
      </c>
      <c r="G420" s="180">
        <v>2207.6999999999998</v>
      </c>
      <c r="H420" s="180"/>
      <c r="I420" s="180">
        <v>250</v>
      </c>
      <c r="J420" s="180">
        <v>1150</v>
      </c>
      <c r="K420" s="182">
        <f t="shared" si="19"/>
        <v>3607.7</v>
      </c>
      <c r="L420" s="183"/>
      <c r="M420" s="196"/>
    </row>
    <row r="421" spans="1:13" s="102" customFormat="1" ht="39.75" customHeight="1" x14ac:dyDescent="0.25">
      <c r="A421" s="132">
        <f t="shared" si="21"/>
        <v>411</v>
      </c>
      <c r="B421" s="133" t="s">
        <v>932</v>
      </c>
      <c r="C421" s="91" t="s">
        <v>1354</v>
      </c>
      <c r="D421" s="179" t="s">
        <v>937</v>
      </c>
      <c r="E421" s="180">
        <v>73.59</v>
      </c>
      <c r="F421" s="181">
        <f t="shared" si="20"/>
        <v>29.999999999999996</v>
      </c>
      <c r="G421" s="180">
        <v>2207.6999999999998</v>
      </c>
      <c r="H421" s="180"/>
      <c r="I421" s="180">
        <v>250</v>
      </c>
      <c r="J421" s="180">
        <v>1150</v>
      </c>
      <c r="K421" s="182">
        <f t="shared" si="19"/>
        <v>3607.7</v>
      </c>
      <c r="L421" s="183"/>
      <c r="M421" s="196"/>
    </row>
    <row r="422" spans="1:13" s="102" customFormat="1" ht="39.75" customHeight="1" x14ac:dyDescent="0.25">
      <c r="A422" s="132">
        <f t="shared" si="21"/>
        <v>412</v>
      </c>
      <c r="B422" s="133" t="s">
        <v>932</v>
      </c>
      <c r="C422" s="91" t="s">
        <v>1355</v>
      </c>
      <c r="D422" s="179" t="s">
        <v>937</v>
      </c>
      <c r="E422" s="180">
        <v>73.59</v>
      </c>
      <c r="F422" s="181">
        <f t="shared" si="20"/>
        <v>29.999999999999996</v>
      </c>
      <c r="G422" s="180">
        <v>2207.6999999999998</v>
      </c>
      <c r="H422" s="180"/>
      <c r="I422" s="180">
        <v>250</v>
      </c>
      <c r="J422" s="180">
        <v>1150</v>
      </c>
      <c r="K422" s="182">
        <f t="shared" si="19"/>
        <v>3607.7</v>
      </c>
      <c r="L422" s="183"/>
      <c r="M422" s="196"/>
    </row>
    <row r="423" spans="1:13" s="102" customFormat="1" ht="39.75" customHeight="1" x14ac:dyDescent="0.25">
      <c r="A423" s="132">
        <f t="shared" si="21"/>
        <v>413</v>
      </c>
      <c r="B423" s="133" t="s">
        <v>932</v>
      </c>
      <c r="C423" s="91" t="s">
        <v>1356</v>
      </c>
      <c r="D423" s="179" t="s">
        <v>937</v>
      </c>
      <c r="E423" s="180">
        <v>73.59</v>
      </c>
      <c r="F423" s="181">
        <f t="shared" si="20"/>
        <v>29.999999999999996</v>
      </c>
      <c r="G423" s="180">
        <v>2207.6999999999998</v>
      </c>
      <c r="H423" s="180"/>
      <c r="I423" s="180">
        <v>250</v>
      </c>
      <c r="J423" s="180">
        <v>1150</v>
      </c>
      <c r="K423" s="182">
        <f t="shared" si="19"/>
        <v>3607.7</v>
      </c>
      <c r="L423" s="183"/>
      <c r="M423" s="196"/>
    </row>
    <row r="424" spans="1:13" s="102" customFormat="1" ht="39.75" customHeight="1" x14ac:dyDescent="0.25">
      <c r="A424" s="132">
        <f t="shared" si="21"/>
        <v>414</v>
      </c>
      <c r="B424" s="133" t="s">
        <v>932</v>
      </c>
      <c r="C424" s="91" t="s">
        <v>1357</v>
      </c>
      <c r="D424" s="179" t="s">
        <v>937</v>
      </c>
      <c r="E424" s="180">
        <v>73.59</v>
      </c>
      <c r="F424" s="181">
        <f t="shared" si="20"/>
        <v>29.999999999999996</v>
      </c>
      <c r="G424" s="180">
        <v>2207.6999999999998</v>
      </c>
      <c r="H424" s="180"/>
      <c r="I424" s="180">
        <v>250</v>
      </c>
      <c r="J424" s="180">
        <v>1150</v>
      </c>
      <c r="K424" s="182">
        <f t="shared" si="19"/>
        <v>3607.7</v>
      </c>
      <c r="L424" s="183"/>
      <c r="M424" s="196"/>
    </row>
    <row r="425" spans="1:13" s="102" customFormat="1" ht="39.75" customHeight="1" x14ac:dyDescent="0.25">
      <c r="A425" s="132">
        <f t="shared" si="21"/>
        <v>415</v>
      </c>
      <c r="B425" s="133"/>
      <c r="C425" s="91" t="s">
        <v>1358</v>
      </c>
      <c r="D425" s="179" t="s">
        <v>934</v>
      </c>
      <c r="E425" s="180">
        <v>71.400000000000006</v>
      </c>
      <c r="F425" s="181">
        <f t="shared" si="20"/>
        <v>56</v>
      </c>
      <c r="G425" s="180">
        <v>3998.4</v>
      </c>
      <c r="H425" s="180"/>
      <c r="I425" s="180">
        <v>459.68</v>
      </c>
      <c r="J425" s="180">
        <v>2537.42</v>
      </c>
      <c r="K425" s="182">
        <f t="shared" si="19"/>
        <v>6995.5</v>
      </c>
      <c r="L425" s="183" t="s">
        <v>1359</v>
      </c>
      <c r="M425" s="196"/>
    </row>
    <row r="426" spans="1:13" s="102" customFormat="1" ht="39.75" customHeight="1" x14ac:dyDescent="0.25">
      <c r="A426" s="132">
        <f t="shared" si="21"/>
        <v>416</v>
      </c>
      <c r="B426" s="133" t="s">
        <v>932</v>
      </c>
      <c r="C426" s="91" t="s">
        <v>1360</v>
      </c>
      <c r="D426" s="179" t="s">
        <v>937</v>
      </c>
      <c r="E426" s="180">
        <v>73.59</v>
      </c>
      <c r="F426" s="181">
        <f t="shared" si="20"/>
        <v>29.999999999999996</v>
      </c>
      <c r="G426" s="180">
        <v>2207.6999999999998</v>
      </c>
      <c r="H426" s="180"/>
      <c r="I426" s="180">
        <v>250</v>
      </c>
      <c r="J426" s="180">
        <v>1150</v>
      </c>
      <c r="K426" s="182">
        <f t="shared" si="19"/>
        <v>3607.7</v>
      </c>
      <c r="L426" s="183"/>
      <c r="M426" s="196"/>
    </row>
    <row r="427" spans="1:13" s="102" customFormat="1" ht="39.75" customHeight="1" x14ac:dyDescent="0.25">
      <c r="A427" s="132">
        <f t="shared" si="21"/>
        <v>417</v>
      </c>
      <c r="B427" s="133" t="s">
        <v>932</v>
      </c>
      <c r="C427" s="91" t="s">
        <v>1361</v>
      </c>
      <c r="D427" s="179" t="s">
        <v>934</v>
      </c>
      <c r="E427" s="180">
        <v>71.400000000000006</v>
      </c>
      <c r="F427" s="181">
        <f t="shared" si="20"/>
        <v>29.999999999999996</v>
      </c>
      <c r="G427" s="180">
        <v>2142</v>
      </c>
      <c r="H427" s="180"/>
      <c r="I427" s="180">
        <v>250</v>
      </c>
      <c r="J427" s="180">
        <v>1380</v>
      </c>
      <c r="K427" s="182">
        <f t="shared" si="19"/>
        <v>3772</v>
      </c>
      <c r="L427" s="183"/>
      <c r="M427" s="196"/>
    </row>
    <row r="428" spans="1:13" s="102" customFormat="1" ht="39.75" customHeight="1" x14ac:dyDescent="0.25">
      <c r="A428" s="132">
        <f t="shared" si="21"/>
        <v>418</v>
      </c>
      <c r="B428" s="133" t="s">
        <v>932</v>
      </c>
      <c r="C428" s="91" t="s">
        <v>1362</v>
      </c>
      <c r="D428" s="179" t="s">
        <v>937</v>
      </c>
      <c r="E428" s="180">
        <v>73.59</v>
      </c>
      <c r="F428" s="181">
        <f t="shared" si="20"/>
        <v>29.999999999999996</v>
      </c>
      <c r="G428" s="180">
        <v>2207.6999999999998</v>
      </c>
      <c r="H428" s="180"/>
      <c r="I428" s="180">
        <v>250</v>
      </c>
      <c r="J428" s="180">
        <v>1150</v>
      </c>
      <c r="K428" s="182">
        <f t="shared" ref="K428:K491" si="22">SUM(G428:J428)</f>
        <v>3607.7</v>
      </c>
      <c r="L428" s="183"/>
      <c r="M428" s="196"/>
    </row>
    <row r="429" spans="1:13" s="102" customFormat="1" ht="39.75" customHeight="1" x14ac:dyDescent="0.25">
      <c r="A429" s="132">
        <f t="shared" si="21"/>
        <v>419</v>
      </c>
      <c r="B429" s="133" t="s">
        <v>932</v>
      </c>
      <c r="C429" s="91" t="s">
        <v>1363</v>
      </c>
      <c r="D429" s="179" t="s">
        <v>937</v>
      </c>
      <c r="E429" s="180">
        <v>73.59</v>
      </c>
      <c r="F429" s="181">
        <f t="shared" si="20"/>
        <v>29.999999999999996</v>
      </c>
      <c r="G429" s="180">
        <v>2207.6999999999998</v>
      </c>
      <c r="H429" s="180">
        <v>50</v>
      </c>
      <c r="I429" s="180">
        <v>250</v>
      </c>
      <c r="J429" s="180">
        <v>1150</v>
      </c>
      <c r="K429" s="182">
        <f t="shared" si="22"/>
        <v>3657.7</v>
      </c>
      <c r="L429" s="183"/>
      <c r="M429" s="196"/>
    </row>
    <row r="430" spans="1:13" s="102" customFormat="1" ht="39.75" customHeight="1" x14ac:dyDescent="0.25">
      <c r="A430" s="132">
        <f t="shared" si="21"/>
        <v>420</v>
      </c>
      <c r="B430" s="133" t="s">
        <v>932</v>
      </c>
      <c r="C430" s="91" t="s">
        <v>1364</v>
      </c>
      <c r="D430" s="179" t="s">
        <v>937</v>
      </c>
      <c r="E430" s="180">
        <v>73.59</v>
      </c>
      <c r="F430" s="181">
        <f t="shared" si="20"/>
        <v>29.999999999999996</v>
      </c>
      <c r="G430" s="180">
        <v>2207.6999999999998</v>
      </c>
      <c r="H430" s="180">
        <v>50</v>
      </c>
      <c r="I430" s="180">
        <v>250</v>
      </c>
      <c r="J430" s="180">
        <v>1150</v>
      </c>
      <c r="K430" s="182">
        <f t="shared" si="22"/>
        <v>3657.7</v>
      </c>
      <c r="L430" s="183"/>
      <c r="M430" s="196"/>
    </row>
    <row r="431" spans="1:13" s="102" customFormat="1" ht="39.75" customHeight="1" x14ac:dyDescent="0.25">
      <c r="A431" s="132">
        <f t="shared" si="21"/>
        <v>421</v>
      </c>
      <c r="B431" s="133" t="s">
        <v>932</v>
      </c>
      <c r="C431" s="91" t="s">
        <v>1365</v>
      </c>
      <c r="D431" s="179" t="s">
        <v>937</v>
      </c>
      <c r="E431" s="180">
        <v>73.59</v>
      </c>
      <c r="F431" s="181">
        <f t="shared" si="20"/>
        <v>29.999999999999996</v>
      </c>
      <c r="G431" s="180">
        <v>2207.6999999999998</v>
      </c>
      <c r="H431" s="180">
        <v>50</v>
      </c>
      <c r="I431" s="180">
        <v>250</v>
      </c>
      <c r="J431" s="180">
        <v>1150</v>
      </c>
      <c r="K431" s="182">
        <f t="shared" si="22"/>
        <v>3657.7</v>
      </c>
      <c r="L431" s="183"/>
      <c r="M431" s="196"/>
    </row>
    <row r="432" spans="1:13" s="102" customFormat="1" ht="39.75" customHeight="1" x14ac:dyDescent="0.25">
      <c r="A432" s="132">
        <f t="shared" si="21"/>
        <v>422</v>
      </c>
      <c r="B432" s="133" t="s">
        <v>932</v>
      </c>
      <c r="C432" s="91" t="s">
        <v>1366</v>
      </c>
      <c r="D432" s="179" t="s">
        <v>937</v>
      </c>
      <c r="E432" s="180">
        <v>73.59</v>
      </c>
      <c r="F432" s="181">
        <f t="shared" si="20"/>
        <v>29.999999999999996</v>
      </c>
      <c r="G432" s="180">
        <v>2207.6999999999998</v>
      </c>
      <c r="H432" s="180">
        <v>50</v>
      </c>
      <c r="I432" s="180">
        <v>250</v>
      </c>
      <c r="J432" s="180">
        <v>1150</v>
      </c>
      <c r="K432" s="182">
        <f t="shared" si="22"/>
        <v>3657.7</v>
      </c>
      <c r="L432" s="183"/>
      <c r="M432" s="196"/>
    </row>
    <row r="433" spans="1:13" s="102" customFormat="1" ht="39.75" customHeight="1" x14ac:dyDescent="0.25">
      <c r="A433" s="132">
        <f t="shared" si="21"/>
        <v>423</v>
      </c>
      <c r="B433" s="133" t="s">
        <v>932</v>
      </c>
      <c r="C433" s="91" t="s">
        <v>1367</v>
      </c>
      <c r="D433" s="179" t="s">
        <v>937</v>
      </c>
      <c r="E433" s="180">
        <v>73.59</v>
      </c>
      <c r="F433" s="181">
        <f t="shared" ref="F433:F499" si="23">G433/E433</f>
        <v>29.999999999999996</v>
      </c>
      <c r="G433" s="180">
        <v>2207.6999999999998</v>
      </c>
      <c r="H433" s="180">
        <v>35</v>
      </c>
      <c r="I433" s="180">
        <v>250</v>
      </c>
      <c r="J433" s="180">
        <v>1150</v>
      </c>
      <c r="K433" s="182">
        <f t="shared" si="22"/>
        <v>3642.7</v>
      </c>
      <c r="L433" s="183"/>
      <c r="M433" s="196"/>
    </row>
    <row r="434" spans="1:13" s="102" customFormat="1" ht="39.75" customHeight="1" x14ac:dyDescent="0.25">
      <c r="A434" s="132">
        <f t="shared" si="21"/>
        <v>424</v>
      </c>
      <c r="B434" s="133" t="s">
        <v>932</v>
      </c>
      <c r="C434" s="91" t="s">
        <v>1368</v>
      </c>
      <c r="D434" s="179" t="s">
        <v>937</v>
      </c>
      <c r="E434" s="180">
        <v>73.59</v>
      </c>
      <c r="F434" s="181">
        <f t="shared" si="23"/>
        <v>29.999999999999996</v>
      </c>
      <c r="G434" s="180">
        <v>2207.6999999999998</v>
      </c>
      <c r="H434" s="180">
        <v>35</v>
      </c>
      <c r="I434" s="180">
        <v>250</v>
      </c>
      <c r="J434" s="180">
        <v>1150</v>
      </c>
      <c r="K434" s="182">
        <f t="shared" si="22"/>
        <v>3642.7</v>
      </c>
      <c r="L434" s="183"/>
      <c r="M434" s="196"/>
    </row>
    <row r="435" spans="1:13" s="102" customFormat="1" ht="39.75" customHeight="1" x14ac:dyDescent="0.25">
      <c r="A435" s="132">
        <f t="shared" si="21"/>
        <v>425</v>
      </c>
      <c r="B435" s="133" t="s">
        <v>932</v>
      </c>
      <c r="C435" s="91" t="s">
        <v>1369</v>
      </c>
      <c r="D435" s="179" t="s">
        <v>937</v>
      </c>
      <c r="E435" s="180">
        <v>73.59</v>
      </c>
      <c r="F435" s="181">
        <f t="shared" si="23"/>
        <v>29.999999999999996</v>
      </c>
      <c r="G435" s="180">
        <v>2207.6999999999998</v>
      </c>
      <c r="H435" s="180">
        <v>35</v>
      </c>
      <c r="I435" s="180">
        <v>250</v>
      </c>
      <c r="J435" s="180">
        <v>1150</v>
      </c>
      <c r="K435" s="182">
        <f t="shared" si="22"/>
        <v>3642.7</v>
      </c>
      <c r="L435" s="183"/>
      <c r="M435" s="196"/>
    </row>
    <row r="436" spans="1:13" s="102" customFormat="1" ht="39.75" customHeight="1" x14ac:dyDescent="0.25">
      <c r="A436" s="132">
        <f t="shared" si="21"/>
        <v>426</v>
      </c>
      <c r="B436" s="133" t="s">
        <v>932</v>
      </c>
      <c r="C436" s="91" t="s">
        <v>1370</v>
      </c>
      <c r="D436" s="179" t="s">
        <v>937</v>
      </c>
      <c r="E436" s="180">
        <v>73.59</v>
      </c>
      <c r="F436" s="181">
        <f t="shared" si="23"/>
        <v>29.999999999999996</v>
      </c>
      <c r="G436" s="180">
        <v>2207.6999999999998</v>
      </c>
      <c r="H436" s="180">
        <v>35</v>
      </c>
      <c r="I436" s="180">
        <v>250</v>
      </c>
      <c r="J436" s="180">
        <v>1150</v>
      </c>
      <c r="K436" s="182">
        <f t="shared" si="22"/>
        <v>3642.7</v>
      </c>
      <c r="L436" s="183"/>
      <c r="M436" s="196"/>
    </row>
    <row r="437" spans="1:13" s="102" customFormat="1" ht="39.75" customHeight="1" x14ac:dyDescent="0.25">
      <c r="A437" s="132">
        <f t="shared" si="21"/>
        <v>427</v>
      </c>
      <c r="B437" s="133" t="s">
        <v>932</v>
      </c>
      <c r="C437" s="91" t="s">
        <v>1371</v>
      </c>
      <c r="D437" s="179" t="s">
        <v>937</v>
      </c>
      <c r="E437" s="180">
        <v>73.59</v>
      </c>
      <c r="F437" s="181">
        <f t="shared" si="23"/>
        <v>29.999999999999996</v>
      </c>
      <c r="G437" s="180">
        <v>2207.6999999999998</v>
      </c>
      <c r="H437" s="180">
        <v>35</v>
      </c>
      <c r="I437" s="180">
        <v>250</v>
      </c>
      <c r="J437" s="180">
        <v>1150</v>
      </c>
      <c r="K437" s="182">
        <f t="shared" si="22"/>
        <v>3642.7</v>
      </c>
      <c r="L437" s="183"/>
      <c r="M437" s="196"/>
    </row>
    <row r="438" spans="1:13" s="102" customFormat="1" ht="39.75" customHeight="1" x14ac:dyDescent="0.25">
      <c r="A438" s="132">
        <f t="shared" si="21"/>
        <v>428</v>
      </c>
      <c r="B438" s="133" t="s">
        <v>932</v>
      </c>
      <c r="C438" s="91" t="s">
        <v>1372</v>
      </c>
      <c r="D438" s="179" t="s">
        <v>937</v>
      </c>
      <c r="E438" s="180">
        <v>73.59</v>
      </c>
      <c r="F438" s="181">
        <f t="shared" si="23"/>
        <v>29.999999999999996</v>
      </c>
      <c r="G438" s="180">
        <v>2207.6999999999998</v>
      </c>
      <c r="H438" s="180"/>
      <c r="I438" s="180">
        <v>250</v>
      </c>
      <c r="J438" s="180">
        <v>1150</v>
      </c>
      <c r="K438" s="182">
        <f t="shared" si="22"/>
        <v>3607.7</v>
      </c>
      <c r="L438" s="183"/>
      <c r="M438" s="196"/>
    </row>
    <row r="439" spans="1:13" s="102" customFormat="1" ht="39.75" customHeight="1" x14ac:dyDescent="0.25">
      <c r="A439" s="132">
        <f t="shared" si="21"/>
        <v>429</v>
      </c>
      <c r="B439" s="133" t="s">
        <v>932</v>
      </c>
      <c r="C439" s="91" t="s">
        <v>1373</v>
      </c>
      <c r="D439" s="179" t="s">
        <v>937</v>
      </c>
      <c r="E439" s="180">
        <v>73.59</v>
      </c>
      <c r="F439" s="181">
        <f t="shared" si="23"/>
        <v>29.999999999999996</v>
      </c>
      <c r="G439" s="180">
        <v>2207.6999999999998</v>
      </c>
      <c r="H439" s="180"/>
      <c r="I439" s="180">
        <v>250</v>
      </c>
      <c r="J439" s="180">
        <v>1150</v>
      </c>
      <c r="K439" s="182">
        <f t="shared" si="22"/>
        <v>3607.7</v>
      </c>
      <c r="L439" s="183"/>
      <c r="M439" s="196"/>
    </row>
    <row r="440" spans="1:13" s="102" customFormat="1" ht="39.75" customHeight="1" x14ac:dyDescent="0.25">
      <c r="A440" s="132">
        <f t="shared" si="21"/>
        <v>430</v>
      </c>
      <c r="B440" s="133" t="s">
        <v>932</v>
      </c>
      <c r="C440" s="91" t="s">
        <v>1374</v>
      </c>
      <c r="D440" s="179" t="s">
        <v>934</v>
      </c>
      <c r="E440" s="180">
        <v>71.400000000000006</v>
      </c>
      <c r="F440" s="181">
        <f t="shared" si="23"/>
        <v>29.999999999999996</v>
      </c>
      <c r="G440" s="180">
        <v>2142</v>
      </c>
      <c r="H440" s="180">
        <v>35</v>
      </c>
      <c r="I440" s="180">
        <v>250</v>
      </c>
      <c r="J440" s="180">
        <v>1380</v>
      </c>
      <c r="K440" s="182">
        <f t="shared" si="22"/>
        <v>3807</v>
      </c>
      <c r="L440" s="183"/>
      <c r="M440" s="196"/>
    </row>
    <row r="441" spans="1:13" s="102" customFormat="1" ht="39.75" customHeight="1" x14ac:dyDescent="0.25">
      <c r="A441" s="132">
        <f t="shared" si="21"/>
        <v>431</v>
      </c>
      <c r="B441" s="133" t="s">
        <v>932</v>
      </c>
      <c r="C441" s="91" t="s">
        <v>1375</v>
      </c>
      <c r="D441" s="179" t="s">
        <v>934</v>
      </c>
      <c r="E441" s="180">
        <v>71.400000000000006</v>
      </c>
      <c r="F441" s="181">
        <f t="shared" si="23"/>
        <v>29.999999999999996</v>
      </c>
      <c r="G441" s="180">
        <v>2142</v>
      </c>
      <c r="H441" s="180">
        <v>35</v>
      </c>
      <c r="I441" s="180">
        <v>250</v>
      </c>
      <c r="J441" s="180">
        <v>1380</v>
      </c>
      <c r="K441" s="182">
        <f t="shared" si="22"/>
        <v>3807</v>
      </c>
      <c r="L441" s="183"/>
      <c r="M441" s="196"/>
    </row>
    <row r="442" spans="1:13" s="102" customFormat="1" ht="39.75" customHeight="1" x14ac:dyDescent="0.25">
      <c r="A442" s="132">
        <f t="shared" si="21"/>
        <v>432</v>
      </c>
      <c r="B442" s="133" t="s">
        <v>932</v>
      </c>
      <c r="C442" s="91" t="s">
        <v>1376</v>
      </c>
      <c r="D442" s="179" t="s">
        <v>934</v>
      </c>
      <c r="E442" s="180">
        <v>71.400000000000006</v>
      </c>
      <c r="F442" s="181">
        <f t="shared" si="23"/>
        <v>29.999999999999996</v>
      </c>
      <c r="G442" s="180">
        <v>2142</v>
      </c>
      <c r="H442" s="180">
        <v>35</v>
      </c>
      <c r="I442" s="180">
        <v>250</v>
      </c>
      <c r="J442" s="180">
        <v>1380</v>
      </c>
      <c r="K442" s="182">
        <f t="shared" si="22"/>
        <v>3807</v>
      </c>
      <c r="L442" s="183"/>
      <c r="M442" s="196"/>
    </row>
    <row r="443" spans="1:13" s="102" customFormat="1" ht="39.75" customHeight="1" x14ac:dyDescent="0.25">
      <c r="A443" s="132">
        <f t="shared" si="21"/>
        <v>433</v>
      </c>
      <c r="B443" s="133" t="s">
        <v>932</v>
      </c>
      <c r="C443" s="91" t="s">
        <v>1377</v>
      </c>
      <c r="D443" s="179" t="s">
        <v>934</v>
      </c>
      <c r="E443" s="180">
        <v>71.400000000000006</v>
      </c>
      <c r="F443" s="181">
        <f t="shared" si="23"/>
        <v>29.999999999999996</v>
      </c>
      <c r="G443" s="180">
        <v>2142</v>
      </c>
      <c r="H443" s="180">
        <v>35</v>
      </c>
      <c r="I443" s="180">
        <v>250</v>
      </c>
      <c r="J443" s="180">
        <v>1380</v>
      </c>
      <c r="K443" s="182">
        <f t="shared" si="22"/>
        <v>3807</v>
      </c>
      <c r="L443" s="183"/>
      <c r="M443" s="196"/>
    </row>
    <row r="444" spans="1:13" s="102" customFormat="1" ht="39.75" customHeight="1" x14ac:dyDescent="0.25">
      <c r="A444" s="132">
        <f t="shared" si="21"/>
        <v>434</v>
      </c>
      <c r="B444" s="133" t="s">
        <v>932</v>
      </c>
      <c r="C444" s="91" t="s">
        <v>1378</v>
      </c>
      <c r="D444" s="179" t="s">
        <v>934</v>
      </c>
      <c r="E444" s="180">
        <v>71.400000000000006</v>
      </c>
      <c r="F444" s="181">
        <f t="shared" si="23"/>
        <v>29.999999999999996</v>
      </c>
      <c r="G444" s="180">
        <v>2142</v>
      </c>
      <c r="H444" s="180"/>
      <c r="I444" s="180">
        <v>250</v>
      </c>
      <c r="J444" s="180">
        <v>1380</v>
      </c>
      <c r="K444" s="182">
        <f t="shared" si="22"/>
        <v>3772</v>
      </c>
      <c r="L444" s="183"/>
      <c r="M444" s="196"/>
    </row>
    <row r="445" spans="1:13" s="102" customFormat="1" ht="39.75" customHeight="1" x14ac:dyDescent="0.25">
      <c r="A445" s="132">
        <f t="shared" si="21"/>
        <v>435</v>
      </c>
      <c r="B445" s="133" t="s">
        <v>932</v>
      </c>
      <c r="C445" s="91" t="s">
        <v>1379</v>
      </c>
      <c r="D445" s="179" t="s">
        <v>934</v>
      </c>
      <c r="E445" s="180">
        <v>71.400000000000006</v>
      </c>
      <c r="F445" s="181">
        <f t="shared" si="23"/>
        <v>29.999999999999996</v>
      </c>
      <c r="G445" s="180">
        <v>2142</v>
      </c>
      <c r="H445" s="180">
        <v>35</v>
      </c>
      <c r="I445" s="180">
        <v>250</v>
      </c>
      <c r="J445" s="180">
        <v>1380</v>
      </c>
      <c r="K445" s="182">
        <f t="shared" si="22"/>
        <v>3807</v>
      </c>
      <c r="L445" s="183"/>
      <c r="M445" s="196"/>
    </row>
    <row r="446" spans="1:13" s="102" customFormat="1" ht="39.75" customHeight="1" x14ac:dyDescent="0.25">
      <c r="A446" s="132">
        <f t="shared" si="21"/>
        <v>436</v>
      </c>
      <c r="B446" s="133" t="s">
        <v>932</v>
      </c>
      <c r="C446" s="91" t="s">
        <v>1380</v>
      </c>
      <c r="D446" s="179" t="s">
        <v>934</v>
      </c>
      <c r="E446" s="180">
        <v>71.400000000000006</v>
      </c>
      <c r="F446" s="181">
        <f t="shared" si="23"/>
        <v>29.999999999999996</v>
      </c>
      <c r="G446" s="180">
        <v>2142</v>
      </c>
      <c r="H446" s="180">
        <v>35</v>
      </c>
      <c r="I446" s="180">
        <v>250</v>
      </c>
      <c r="J446" s="180">
        <v>1380</v>
      </c>
      <c r="K446" s="182">
        <f t="shared" si="22"/>
        <v>3807</v>
      </c>
      <c r="L446" s="183"/>
      <c r="M446" s="196"/>
    </row>
    <row r="447" spans="1:13" s="102" customFormat="1" ht="39.75" customHeight="1" x14ac:dyDescent="0.25">
      <c r="A447" s="132">
        <f t="shared" si="21"/>
        <v>437</v>
      </c>
      <c r="B447" s="133" t="s">
        <v>932</v>
      </c>
      <c r="C447" s="91" t="s">
        <v>1381</v>
      </c>
      <c r="D447" s="179" t="s">
        <v>934</v>
      </c>
      <c r="E447" s="180">
        <v>71.400000000000006</v>
      </c>
      <c r="F447" s="181">
        <f t="shared" si="23"/>
        <v>29.999999999999996</v>
      </c>
      <c r="G447" s="180">
        <v>2142</v>
      </c>
      <c r="H447" s="180">
        <v>50</v>
      </c>
      <c r="I447" s="180">
        <v>250</v>
      </c>
      <c r="J447" s="180">
        <v>1380</v>
      </c>
      <c r="K447" s="182">
        <f t="shared" si="22"/>
        <v>3822</v>
      </c>
      <c r="L447" s="183"/>
      <c r="M447" s="196"/>
    </row>
    <row r="448" spans="1:13" s="102" customFormat="1" ht="39.75" customHeight="1" x14ac:dyDescent="0.25">
      <c r="A448" s="132">
        <f t="shared" si="21"/>
        <v>438</v>
      </c>
      <c r="B448" s="133" t="s">
        <v>932</v>
      </c>
      <c r="C448" s="91" t="s">
        <v>1382</v>
      </c>
      <c r="D448" s="179" t="s">
        <v>934</v>
      </c>
      <c r="E448" s="180">
        <v>71.400000000000006</v>
      </c>
      <c r="F448" s="181">
        <f t="shared" si="23"/>
        <v>29.999999999999996</v>
      </c>
      <c r="G448" s="180">
        <v>2142</v>
      </c>
      <c r="H448" s="180"/>
      <c r="I448" s="180">
        <v>250</v>
      </c>
      <c r="J448" s="180">
        <v>1380</v>
      </c>
      <c r="K448" s="182">
        <f t="shared" si="22"/>
        <v>3772</v>
      </c>
      <c r="L448" s="183"/>
      <c r="M448" s="196"/>
    </row>
    <row r="449" spans="1:13" s="102" customFormat="1" ht="39.75" customHeight="1" x14ac:dyDescent="0.25">
      <c r="A449" s="132">
        <f t="shared" si="21"/>
        <v>439</v>
      </c>
      <c r="B449" s="133" t="s">
        <v>932</v>
      </c>
      <c r="C449" s="91" t="s">
        <v>1383</v>
      </c>
      <c r="D449" s="179" t="s">
        <v>934</v>
      </c>
      <c r="E449" s="180">
        <v>71.400000000000006</v>
      </c>
      <c r="F449" s="181">
        <f t="shared" si="23"/>
        <v>29.999999999999996</v>
      </c>
      <c r="G449" s="180">
        <v>2142</v>
      </c>
      <c r="H449" s="180">
        <v>35</v>
      </c>
      <c r="I449" s="180">
        <v>250</v>
      </c>
      <c r="J449" s="180">
        <v>1380</v>
      </c>
      <c r="K449" s="182">
        <f t="shared" si="22"/>
        <v>3807</v>
      </c>
      <c r="L449" s="183"/>
      <c r="M449" s="196"/>
    </row>
    <row r="450" spans="1:13" s="102" customFormat="1" ht="39.75" customHeight="1" x14ac:dyDescent="0.25">
      <c r="A450" s="132">
        <f t="shared" si="21"/>
        <v>440</v>
      </c>
      <c r="B450" s="133" t="s">
        <v>932</v>
      </c>
      <c r="C450" s="91" t="s">
        <v>1384</v>
      </c>
      <c r="D450" s="179" t="s">
        <v>934</v>
      </c>
      <c r="E450" s="180">
        <v>71.400000000000006</v>
      </c>
      <c r="F450" s="181">
        <f t="shared" si="23"/>
        <v>29.999999999999996</v>
      </c>
      <c r="G450" s="180">
        <v>2142</v>
      </c>
      <c r="H450" s="180">
        <v>35</v>
      </c>
      <c r="I450" s="180">
        <v>250</v>
      </c>
      <c r="J450" s="180">
        <v>1380</v>
      </c>
      <c r="K450" s="182">
        <f t="shared" si="22"/>
        <v>3807</v>
      </c>
      <c r="L450" s="183"/>
      <c r="M450" s="196"/>
    </row>
    <row r="451" spans="1:13" s="102" customFormat="1" ht="39.75" customHeight="1" x14ac:dyDescent="0.25">
      <c r="A451" s="132">
        <f t="shared" si="21"/>
        <v>441</v>
      </c>
      <c r="B451" s="133" t="s">
        <v>932</v>
      </c>
      <c r="C451" s="91" t="s">
        <v>1385</v>
      </c>
      <c r="D451" s="179" t="s">
        <v>934</v>
      </c>
      <c r="E451" s="180">
        <v>71.400000000000006</v>
      </c>
      <c r="F451" s="181">
        <f t="shared" si="23"/>
        <v>29.999999999999996</v>
      </c>
      <c r="G451" s="180">
        <v>2142</v>
      </c>
      <c r="H451" s="180">
        <v>50</v>
      </c>
      <c r="I451" s="180">
        <v>250</v>
      </c>
      <c r="J451" s="180">
        <v>1380</v>
      </c>
      <c r="K451" s="182">
        <f t="shared" si="22"/>
        <v>3822</v>
      </c>
      <c r="L451" s="183"/>
      <c r="M451" s="196"/>
    </row>
    <row r="452" spans="1:13" s="102" customFormat="1" ht="39.75" customHeight="1" x14ac:dyDescent="0.25">
      <c r="A452" s="132">
        <f t="shared" si="21"/>
        <v>442</v>
      </c>
      <c r="B452" s="133" t="s">
        <v>932</v>
      </c>
      <c r="C452" s="91" t="s">
        <v>1386</v>
      </c>
      <c r="D452" s="179" t="s">
        <v>934</v>
      </c>
      <c r="E452" s="180">
        <v>71.400000000000006</v>
      </c>
      <c r="F452" s="181">
        <f t="shared" si="23"/>
        <v>29.999999999999996</v>
      </c>
      <c r="G452" s="180">
        <v>2142</v>
      </c>
      <c r="H452" s="180"/>
      <c r="I452" s="180">
        <v>250</v>
      </c>
      <c r="J452" s="180">
        <v>1380</v>
      </c>
      <c r="K452" s="182">
        <f t="shared" si="22"/>
        <v>3772</v>
      </c>
      <c r="L452" s="183"/>
      <c r="M452" s="196"/>
    </row>
    <row r="453" spans="1:13" s="102" customFormat="1" ht="39.75" customHeight="1" x14ac:dyDescent="0.25">
      <c r="A453" s="132">
        <f t="shared" si="21"/>
        <v>443</v>
      </c>
      <c r="B453" s="133" t="s">
        <v>932</v>
      </c>
      <c r="C453" s="91" t="s">
        <v>1387</v>
      </c>
      <c r="D453" s="179" t="s">
        <v>934</v>
      </c>
      <c r="E453" s="180">
        <v>71.400000000000006</v>
      </c>
      <c r="F453" s="181">
        <f t="shared" si="23"/>
        <v>29.999999999999996</v>
      </c>
      <c r="G453" s="180">
        <v>2142</v>
      </c>
      <c r="H453" s="180">
        <v>50</v>
      </c>
      <c r="I453" s="180">
        <v>250</v>
      </c>
      <c r="J453" s="180">
        <v>1380</v>
      </c>
      <c r="K453" s="182">
        <f t="shared" si="22"/>
        <v>3822</v>
      </c>
      <c r="L453" s="183"/>
      <c r="M453" s="196"/>
    </row>
    <row r="454" spans="1:13" s="102" customFormat="1" ht="39.75" customHeight="1" x14ac:dyDescent="0.25">
      <c r="A454" s="132">
        <f t="shared" si="21"/>
        <v>444</v>
      </c>
      <c r="B454" s="133" t="s">
        <v>932</v>
      </c>
      <c r="C454" s="91" t="s">
        <v>1388</v>
      </c>
      <c r="D454" s="179" t="s">
        <v>934</v>
      </c>
      <c r="E454" s="180">
        <v>71.400000000000006</v>
      </c>
      <c r="F454" s="181">
        <f t="shared" si="23"/>
        <v>29.999999999999996</v>
      </c>
      <c r="G454" s="180">
        <v>2142</v>
      </c>
      <c r="H454" s="180">
        <v>50</v>
      </c>
      <c r="I454" s="180">
        <v>250</v>
      </c>
      <c r="J454" s="180">
        <v>1380</v>
      </c>
      <c r="K454" s="182">
        <f t="shared" si="22"/>
        <v>3822</v>
      </c>
      <c r="L454" s="183"/>
      <c r="M454" s="196"/>
    </row>
    <row r="455" spans="1:13" s="102" customFormat="1" ht="39.75" customHeight="1" x14ac:dyDescent="0.25">
      <c r="A455" s="132">
        <f t="shared" si="21"/>
        <v>445</v>
      </c>
      <c r="B455" s="133" t="s">
        <v>932</v>
      </c>
      <c r="C455" s="91" t="s">
        <v>1389</v>
      </c>
      <c r="D455" s="179" t="s">
        <v>934</v>
      </c>
      <c r="E455" s="180">
        <v>71.400000000000006</v>
      </c>
      <c r="F455" s="181">
        <f t="shared" si="23"/>
        <v>29.999999999999996</v>
      </c>
      <c r="G455" s="180">
        <v>2142</v>
      </c>
      <c r="H455" s="180">
        <v>35</v>
      </c>
      <c r="I455" s="180">
        <v>250</v>
      </c>
      <c r="J455" s="180">
        <v>1380</v>
      </c>
      <c r="K455" s="182">
        <f t="shared" si="22"/>
        <v>3807</v>
      </c>
      <c r="L455" s="183"/>
      <c r="M455" s="196"/>
    </row>
    <row r="456" spans="1:13" s="102" customFormat="1" ht="39.75" customHeight="1" x14ac:dyDescent="0.25">
      <c r="A456" s="132">
        <f t="shared" si="21"/>
        <v>446</v>
      </c>
      <c r="B456" s="133" t="s">
        <v>932</v>
      </c>
      <c r="C456" s="91" t="s">
        <v>1390</v>
      </c>
      <c r="D456" s="179" t="s">
        <v>934</v>
      </c>
      <c r="E456" s="180">
        <v>71.400000000000006</v>
      </c>
      <c r="F456" s="181">
        <f t="shared" si="23"/>
        <v>29.999999999999996</v>
      </c>
      <c r="G456" s="180">
        <v>2142</v>
      </c>
      <c r="H456" s="180">
        <v>35</v>
      </c>
      <c r="I456" s="180">
        <v>250</v>
      </c>
      <c r="J456" s="180">
        <v>1380</v>
      </c>
      <c r="K456" s="182">
        <f t="shared" si="22"/>
        <v>3807</v>
      </c>
      <c r="L456" s="183"/>
      <c r="M456" s="196"/>
    </row>
    <row r="457" spans="1:13" s="102" customFormat="1" ht="39.75" customHeight="1" x14ac:dyDescent="0.25">
      <c r="A457" s="132">
        <f t="shared" si="21"/>
        <v>447</v>
      </c>
      <c r="B457" s="133" t="s">
        <v>932</v>
      </c>
      <c r="C457" s="91" t="s">
        <v>1391</v>
      </c>
      <c r="D457" s="179" t="s">
        <v>934</v>
      </c>
      <c r="E457" s="180">
        <v>71.400000000000006</v>
      </c>
      <c r="F457" s="181">
        <f t="shared" si="23"/>
        <v>29.999999999999996</v>
      </c>
      <c r="G457" s="180">
        <v>2142</v>
      </c>
      <c r="H457" s="180"/>
      <c r="I457" s="180">
        <v>250</v>
      </c>
      <c r="J457" s="180">
        <v>1380</v>
      </c>
      <c r="K457" s="182">
        <f t="shared" si="22"/>
        <v>3772</v>
      </c>
      <c r="L457" s="183"/>
      <c r="M457" s="196"/>
    </row>
    <row r="458" spans="1:13" s="102" customFormat="1" ht="39.75" customHeight="1" x14ac:dyDescent="0.25">
      <c r="A458" s="132">
        <f t="shared" si="21"/>
        <v>448</v>
      </c>
      <c r="B458" s="133" t="s">
        <v>932</v>
      </c>
      <c r="C458" s="91" t="s">
        <v>1392</v>
      </c>
      <c r="D458" s="179" t="s">
        <v>934</v>
      </c>
      <c r="E458" s="180">
        <v>71.400000000000006</v>
      </c>
      <c r="F458" s="181">
        <f t="shared" si="23"/>
        <v>29.999999999999996</v>
      </c>
      <c r="G458" s="180">
        <v>2142</v>
      </c>
      <c r="H458" s="180"/>
      <c r="I458" s="180">
        <v>250</v>
      </c>
      <c r="J458" s="180">
        <v>1380</v>
      </c>
      <c r="K458" s="182">
        <f t="shared" si="22"/>
        <v>3772</v>
      </c>
      <c r="L458" s="183"/>
      <c r="M458" s="196"/>
    </row>
    <row r="459" spans="1:13" s="102" customFormat="1" ht="39.75" customHeight="1" x14ac:dyDescent="0.25">
      <c r="A459" s="132">
        <f t="shared" si="21"/>
        <v>449</v>
      </c>
      <c r="B459" s="133" t="s">
        <v>932</v>
      </c>
      <c r="C459" s="91" t="s">
        <v>1393</v>
      </c>
      <c r="D459" s="179" t="s">
        <v>934</v>
      </c>
      <c r="E459" s="180">
        <v>71.400000000000006</v>
      </c>
      <c r="F459" s="181">
        <f t="shared" si="23"/>
        <v>29.999999999999996</v>
      </c>
      <c r="G459" s="180">
        <v>2142</v>
      </c>
      <c r="H459" s="180"/>
      <c r="I459" s="180">
        <v>250</v>
      </c>
      <c r="J459" s="180">
        <v>1380</v>
      </c>
      <c r="K459" s="182">
        <f t="shared" si="22"/>
        <v>3772</v>
      </c>
      <c r="L459" s="183"/>
      <c r="M459" s="196"/>
    </row>
    <row r="460" spans="1:13" s="102" customFormat="1" ht="39.75" customHeight="1" x14ac:dyDescent="0.25">
      <c r="A460" s="132">
        <f t="shared" si="21"/>
        <v>450</v>
      </c>
      <c r="B460" s="133" t="s">
        <v>932</v>
      </c>
      <c r="C460" s="91" t="s">
        <v>1394</v>
      </c>
      <c r="D460" s="179" t="s">
        <v>934</v>
      </c>
      <c r="E460" s="180">
        <v>71.400000000000006</v>
      </c>
      <c r="F460" s="181">
        <f t="shared" si="23"/>
        <v>29.999999999999996</v>
      </c>
      <c r="G460" s="180">
        <v>2142</v>
      </c>
      <c r="H460" s="180"/>
      <c r="I460" s="180">
        <v>250</v>
      </c>
      <c r="J460" s="180">
        <v>1380</v>
      </c>
      <c r="K460" s="182">
        <f t="shared" si="22"/>
        <v>3772</v>
      </c>
      <c r="L460" s="183"/>
      <c r="M460" s="196"/>
    </row>
    <row r="461" spans="1:13" s="102" customFormat="1" ht="39.75" customHeight="1" x14ac:dyDescent="0.25">
      <c r="A461" s="132">
        <f t="shared" si="21"/>
        <v>451</v>
      </c>
      <c r="B461" s="133" t="s">
        <v>932</v>
      </c>
      <c r="C461" s="91" t="s">
        <v>1395</v>
      </c>
      <c r="D461" s="179" t="s">
        <v>934</v>
      </c>
      <c r="E461" s="180">
        <v>71.400000000000006</v>
      </c>
      <c r="F461" s="181">
        <f t="shared" si="23"/>
        <v>29.999999999999996</v>
      </c>
      <c r="G461" s="180">
        <v>2142</v>
      </c>
      <c r="H461" s="180"/>
      <c r="I461" s="180">
        <v>250</v>
      </c>
      <c r="J461" s="180">
        <v>1380</v>
      </c>
      <c r="K461" s="182">
        <f t="shared" si="22"/>
        <v>3772</v>
      </c>
      <c r="L461" s="183"/>
      <c r="M461" s="196"/>
    </row>
    <row r="462" spans="1:13" s="102" customFormat="1" ht="39.75" customHeight="1" x14ac:dyDescent="0.25">
      <c r="A462" s="132">
        <f t="shared" ref="A462:A525" si="24">A461+1</f>
        <v>452</v>
      </c>
      <c r="B462" s="133" t="s">
        <v>932</v>
      </c>
      <c r="C462" s="91" t="s">
        <v>1396</v>
      </c>
      <c r="D462" s="179" t="s">
        <v>934</v>
      </c>
      <c r="E462" s="180">
        <v>71.400000000000006</v>
      </c>
      <c r="F462" s="181">
        <f t="shared" si="23"/>
        <v>29.999999999999996</v>
      </c>
      <c r="G462" s="180">
        <v>2142</v>
      </c>
      <c r="H462" s="180"/>
      <c r="I462" s="180">
        <v>250</v>
      </c>
      <c r="J462" s="180">
        <v>1380</v>
      </c>
      <c r="K462" s="182">
        <f t="shared" si="22"/>
        <v>3772</v>
      </c>
      <c r="L462" s="183"/>
      <c r="M462" s="196"/>
    </row>
    <row r="463" spans="1:13" s="102" customFormat="1" ht="39.75" customHeight="1" x14ac:dyDescent="0.25">
      <c r="A463" s="132">
        <f t="shared" si="24"/>
        <v>453</v>
      </c>
      <c r="B463" s="133" t="s">
        <v>932</v>
      </c>
      <c r="C463" s="91" t="s">
        <v>1397</v>
      </c>
      <c r="D463" s="179" t="s">
        <v>934</v>
      </c>
      <c r="E463" s="180">
        <v>71.400000000000006</v>
      </c>
      <c r="F463" s="181">
        <f t="shared" si="23"/>
        <v>29.999999999999996</v>
      </c>
      <c r="G463" s="180">
        <v>2142</v>
      </c>
      <c r="H463" s="180"/>
      <c r="I463" s="180">
        <v>250</v>
      </c>
      <c r="J463" s="180">
        <v>1380</v>
      </c>
      <c r="K463" s="182">
        <f t="shared" si="22"/>
        <v>3772</v>
      </c>
      <c r="L463" s="183"/>
      <c r="M463" s="196"/>
    </row>
    <row r="464" spans="1:13" s="102" customFormat="1" ht="39.75" customHeight="1" x14ac:dyDescent="0.25">
      <c r="A464" s="132">
        <f t="shared" si="24"/>
        <v>454</v>
      </c>
      <c r="B464" s="133" t="s">
        <v>932</v>
      </c>
      <c r="C464" s="91" t="s">
        <v>1398</v>
      </c>
      <c r="D464" s="179" t="s">
        <v>934</v>
      </c>
      <c r="E464" s="180">
        <v>71.400000000000006</v>
      </c>
      <c r="F464" s="181">
        <f t="shared" si="23"/>
        <v>29.999999999999996</v>
      </c>
      <c r="G464" s="180">
        <v>2142</v>
      </c>
      <c r="H464" s="180"/>
      <c r="I464" s="180">
        <v>250</v>
      </c>
      <c r="J464" s="180">
        <v>1380</v>
      </c>
      <c r="K464" s="182">
        <f t="shared" si="22"/>
        <v>3772</v>
      </c>
      <c r="L464" s="183"/>
      <c r="M464" s="196"/>
    </row>
    <row r="465" spans="1:13" s="102" customFormat="1" ht="39.75" customHeight="1" x14ac:dyDescent="0.25">
      <c r="A465" s="132">
        <f t="shared" si="24"/>
        <v>455</v>
      </c>
      <c r="B465" s="133" t="s">
        <v>932</v>
      </c>
      <c r="C465" s="91" t="s">
        <v>1399</v>
      </c>
      <c r="D465" s="179" t="s">
        <v>934</v>
      </c>
      <c r="E465" s="180">
        <v>71.400000000000006</v>
      </c>
      <c r="F465" s="181">
        <f t="shared" si="23"/>
        <v>29.999999999999996</v>
      </c>
      <c r="G465" s="180">
        <v>2142</v>
      </c>
      <c r="H465" s="180"/>
      <c r="I465" s="180">
        <v>250</v>
      </c>
      <c r="J465" s="180">
        <v>1380</v>
      </c>
      <c r="K465" s="182">
        <f t="shared" si="22"/>
        <v>3772</v>
      </c>
      <c r="L465" s="183"/>
      <c r="M465" s="196"/>
    </row>
    <row r="466" spans="1:13" s="102" customFormat="1" ht="39.75" customHeight="1" x14ac:dyDescent="0.25">
      <c r="A466" s="132">
        <f t="shared" si="24"/>
        <v>456</v>
      </c>
      <c r="B466" s="133" t="s">
        <v>932</v>
      </c>
      <c r="C466" s="91" t="s">
        <v>1400</v>
      </c>
      <c r="D466" s="179" t="s">
        <v>934</v>
      </c>
      <c r="E466" s="180">
        <v>71.400000000000006</v>
      </c>
      <c r="F466" s="181">
        <f t="shared" si="23"/>
        <v>29.999999999999996</v>
      </c>
      <c r="G466" s="180">
        <v>2142</v>
      </c>
      <c r="H466" s="180"/>
      <c r="I466" s="180">
        <v>250</v>
      </c>
      <c r="J466" s="180">
        <v>1380</v>
      </c>
      <c r="K466" s="182">
        <f t="shared" si="22"/>
        <v>3772</v>
      </c>
      <c r="L466" s="183"/>
      <c r="M466" s="196"/>
    </row>
    <row r="467" spans="1:13" s="102" customFormat="1" ht="39.75" customHeight="1" x14ac:dyDescent="0.25">
      <c r="A467" s="132">
        <f t="shared" si="24"/>
        <v>457</v>
      </c>
      <c r="B467" s="133" t="s">
        <v>932</v>
      </c>
      <c r="C467" s="91" t="s">
        <v>1401</v>
      </c>
      <c r="D467" s="179" t="s">
        <v>934</v>
      </c>
      <c r="E467" s="180">
        <v>71.400000000000006</v>
      </c>
      <c r="F467" s="181">
        <f t="shared" si="23"/>
        <v>29.999999999999996</v>
      </c>
      <c r="G467" s="180">
        <v>2142</v>
      </c>
      <c r="H467" s="180"/>
      <c r="I467" s="180">
        <v>250</v>
      </c>
      <c r="J467" s="180">
        <v>1380</v>
      </c>
      <c r="K467" s="182">
        <f t="shared" si="22"/>
        <v>3772</v>
      </c>
      <c r="L467" s="183"/>
      <c r="M467" s="196"/>
    </row>
    <row r="468" spans="1:13" s="102" customFormat="1" ht="39.75" customHeight="1" x14ac:dyDescent="0.25">
      <c r="A468" s="132">
        <f t="shared" si="24"/>
        <v>458</v>
      </c>
      <c r="B468" s="133" t="s">
        <v>932</v>
      </c>
      <c r="C468" s="91" t="s">
        <v>1402</v>
      </c>
      <c r="D468" s="179" t="s">
        <v>934</v>
      </c>
      <c r="E468" s="180">
        <v>71.400000000000006</v>
      </c>
      <c r="F468" s="181">
        <f t="shared" si="23"/>
        <v>29.999999999999996</v>
      </c>
      <c r="G468" s="180">
        <v>2142</v>
      </c>
      <c r="H468" s="180"/>
      <c r="I468" s="180">
        <v>250</v>
      </c>
      <c r="J468" s="180">
        <v>1380</v>
      </c>
      <c r="K468" s="182">
        <f t="shared" si="22"/>
        <v>3772</v>
      </c>
      <c r="L468" s="183"/>
      <c r="M468" s="196"/>
    </row>
    <row r="469" spans="1:13" s="102" customFormat="1" ht="39.75" customHeight="1" x14ac:dyDescent="0.25">
      <c r="A469" s="132">
        <f t="shared" si="24"/>
        <v>459</v>
      </c>
      <c r="B469" s="133" t="s">
        <v>932</v>
      </c>
      <c r="C469" s="91" t="s">
        <v>1403</v>
      </c>
      <c r="D469" s="179" t="s">
        <v>934</v>
      </c>
      <c r="E469" s="180">
        <v>71.400000000000006</v>
      </c>
      <c r="F469" s="181">
        <f t="shared" si="23"/>
        <v>29.999999999999996</v>
      </c>
      <c r="G469" s="180">
        <v>2142</v>
      </c>
      <c r="H469" s="180"/>
      <c r="I469" s="180">
        <v>250</v>
      </c>
      <c r="J469" s="180">
        <v>1380</v>
      </c>
      <c r="K469" s="182">
        <f t="shared" si="22"/>
        <v>3772</v>
      </c>
      <c r="L469" s="183"/>
      <c r="M469" s="196"/>
    </row>
    <row r="470" spans="1:13" s="102" customFormat="1" ht="39.75" customHeight="1" x14ac:dyDescent="0.25">
      <c r="A470" s="132">
        <f t="shared" si="24"/>
        <v>460</v>
      </c>
      <c r="B470" s="133" t="s">
        <v>932</v>
      </c>
      <c r="C470" s="91" t="s">
        <v>1404</v>
      </c>
      <c r="D470" s="179" t="s">
        <v>934</v>
      </c>
      <c r="E470" s="180">
        <v>71.400000000000006</v>
      </c>
      <c r="F470" s="181">
        <f t="shared" si="23"/>
        <v>29.999999999999996</v>
      </c>
      <c r="G470" s="180">
        <v>2142</v>
      </c>
      <c r="H470" s="180"/>
      <c r="I470" s="180">
        <v>250</v>
      </c>
      <c r="J470" s="180">
        <v>1380</v>
      </c>
      <c r="K470" s="182">
        <f t="shared" si="22"/>
        <v>3772</v>
      </c>
      <c r="L470" s="183"/>
      <c r="M470" s="196"/>
    </row>
    <row r="471" spans="1:13" s="102" customFormat="1" ht="39.75" customHeight="1" x14ac:dyDescent="0.25">
      <c r="A471" s="132">
        <f t="shared" si="24"/>
        <v>461</v>
      </c>
      <c r="B471" s="133" t="s">
        <v>932</v>
      </c>
      <c r="C471" s="91" t="s">
        <v>1405</v>
      </c>
      <c r="D471" s="179" t="s">
        <v>934</v>
      </c>
      <c r="E471" s="180">
        <v>71.400000000000006</v>
      </c>
      <c r="F471" s="181">
        <f t="shared" si="23"/>
        <v>29.999999999999996</v>
      </c>
      <c r="G471" s="180">
        <v>2142</v>
      </c>
      <c r="H471" s="180"/>
      <c r="I471" s="180">
        <v>250</v>
      </c>
      <c r="J471" s="180">
        <v>1380</v>
      </c>
      <c r="K471" s="182">
        <f t="shared" si="22"/>
        <v>3772</v>
      </c>
      <c r="L471" s="183"/>
      <c r="M471" s="196"/>
    </row>
    <row r="472" spans="1:13" s="102" customFormat="1" ht="39.75" customHeight="1" x14ac:dyDescent="0.25">
      <c r="A472" s="132">
        <f t="shared" si="24"/>
        <v>462</v>
      </c>
      <c r="B472" s="133" t="s">
        <v>932</v>
      </c>
      <c r="C472" s="91" t="s">
        <v>1406</v>
      </c>
      <c r="D472" s="179" t="s">
        <v>934</v>
      </c>
      <c r="E472" s="180">
        <v>71.400000000000006</v>
      </c>
      <c r="F472" s="181">
        <f t="shared" si="23"/>
        <v>29.999999999999996</v>
      </c>
      <c r="G472" s="180">
        <v>2142</v>
      </c>
      <c r="H472" s="180"/>
      <c r="I472" s="180">
        <v>250</v>
      </c>
      <c r="J472" s="180">
        <v>1380</v>
      </c>
      <c r="K472" s="182">
        <f t="shared" si="22"/>
        <v>3772</v>
      </c>
      <c r="L472" s="183"/>
      <c r="M472" s="196"/>
    </row>
    <row r="473" spans="1:13" s="102" customFormat="1" ht="39.75" customHeight="1" x14ac:dyDescent="0.25">
      <c r="A473" s="132">
        <f t="shared" si="24"/>
        <v>463</v>
      </c>
      <c r="B473" s="133" t="s">
        <v>932</v>
      </c>
      <c r="C473" s="91" t="s">
        <v>1407</v>
      </c>
      <c r="D473" s="179" t="s">
        <v>937</v>
      </c>
      <c r="E473" s="180">
        <v>73.59</v>
      </c>
      <c r="F473" s="181">
        <f t="shared" si="23"/>
        <v>29.999999999999996</v>
      </c>
      <c r="G473" s="180">
        <v>2207.6999999999998</v>
      </c>
      <c r="H473" s="180">
        <v>35</v>
      </c>
      <c r="I473" s="180">
        <v>250</v>
      </c>
      <c r="J473" s="180">
        <v>1150</v>
      </c>
      <c r="K473" s="182">
        <f t="shared" si="22"/>
        <v>3642.7</v>
      </c>
      <c r="L473" s="183"/>
      <c r="M473" s="196"/>
    </row>
    <row r="474" spans="1:13" s="102" customFormat="1" ht="39.75" customHeight="1" x14ac:dyDescent="0.25">
      <c r="A474" s="132">
        <f t="shared" si="24"/>
        <v>464</v>
      </c>
      <c r="B474" s="133" t="s">
        <v>932</v>
      </c>
      <c r="C474" s="91" t="s">
        <v>1408</v>
      </c>
      <c r="D474" s="179" t="s">
        <v>937</v>
      </c>
      <c r="E474" s="180">
        <v>73.59</v>
      </c>
      <c r="F474" s="181">
        <f t="shared" si="23"/>
        <v>29.999999999999996</v>
      </c>
      <c r="G474" s="180">
        <v>2207.6999999999998</v>
      </c>
      <c r="H474" s="180">
        <v>35</v>
      </c>
      <c r="I474" s="180">
        <v>250</v>
      </c>
      <c r="J474" s="180">
        <v>1150</v>
      </c>
      <c r="K474" s="182">
        <f t="shared" si="22"/>
        <v>3642.7</v>
      </c>
      <c r="L474" s="183"/>
      <c r="M474" s="196"/>
    </row>
    <row r="475" spans="1:13" s="102" customFormat="1" ht="39.75" customHeight="1" x14ac:dyDescent="0.25">
      <c r="A475" s="132">
        <f t="shared" si="24"/>
        <v>465</v>
      </c>
      <c r="B475" s="133" t="s">
        <v>932</v>
      </c>
      <c r="C475" s="91" t="s">
        <v>1409</v>
      </c>
      <c r="D475" s="179" t="s">
        <v>937</v>
      </c>
      <c r="E475" s="180">
        <v>73.59</v>
      </c>
      <c r="F475" s="181">
        <f t="shared" si="23"/>
        <v>29.999999999999996</v>
      </c>
      <c r="G475" s="180">
        <v>2207.6999999999998</v>
      </c>
      <c r="H475" s="180">
        <v>35</v>
      </c>
      <c r="I475" s="180">
        <v>250</v>
      </c>
      <c r="J475" s="180">
        <v>1150</v>
      </c>
      <c r="K475" s="182">
        <f t="shared" si="22"/>
        <v>3642.7</v>
      </c>
      <c r="L475" s="183"/>
      <c r="M475" s="196"/>
    </row>
    <row r="476" spans="1:13" s="102" customFormat="1" ht="39.75" customHeight="1" x14ac:dyDescent="0.25">
      <c r="A476" s="132">
        <f t="shared" si="24"/>
        <v>466</v>
      </c>
      <c r="B476" s="133" t="s">
        <v>932</v>
      </c>
      <c r="C476" s="91" t="s">
        <v>1410</v>
      </c>
      <c r="D476" s="179" t="s">
        <v>937</v>
      </c>
      <c r="E476" s="180">
        <v>73.59</v>
      </c>
      <c r="F476" s="181">
        <f t="shared" si="23"/>
        <v>29.999999999999996</v>
      </c>
      <c r="G476" s="180">
        <v>2207.6999999999998</v>
      </c>
      <c r="H476" s="180">
        <v>50</v>
      </c>
      <c r="I476" s="180">
        <v>250</v>
      </c>
      <c r="J476" s="180">
        <v>1150</v>
      </c>
      <c r="K476" s="182">
        <f t="shared" si="22"/>
        <v>3657.7</v>
      </c>
      <c r="L476" s="183"/>
      <c r="M476" s="196"/>
    </row>
    <row r="477" spans="1:13" s="102" customFormat="1" ht="39.75" customHeight="1" x14ac:dyDescent="0.25">
      <c r="A477" s="132">
        <f t="shared" si="24"/>
        <v>467</v>
      </c>
      <c r="B477" s="133" t="s">
        <v>932</v>
      </c>
      <c r="C477" s="91" t="s">
        <v>1411</v>
      </c>
      <c r="D477" s="179" t="s">
        <v>937</v>
      </c>
      <c r="E477" s="180">
        <v>73.59</v>
      </c>
      <c r="F477" s="181">
        <f t="shared" si="23"/>
        <v>29.999999999999996</v>
      </c>
      <c r="G477" s="180">
        <v>2207.6999999999998</v>
      </c>
      <c r="H477" s="180">
        <v>50</v>
      </c>
      <c r="I477" s="180">
        <v>250</v>
      </c>
      <c r="J477" s="180">
        <v>1150</v>
      </c>
      <c r="K477" s="182">
        <f t="shared" si="22"/>
        <v>3657.7</v>
      </c>
      <c r="L477" s="183"/>
      <c r="M477" s="196"/>
    </row>
    <row r="478" spans="1:13" s="102" customFormat="1" ht="39.75" customHeight="1" x14ac:dyDescent="0.25">
      <c r="A478" s="132">
        <f t="shared" si="24"/>
        <v>468</v>
      </c>
      <c r="B478" s="133" t="s">
        <v>932</v>
      </c>
      <c r="C478" s="91" t="s">
        <v>1412</v>
      </c>
      <c r="D478" s="179" t="s">
        <v>937</v>
      </c>
      <c r="E478" s="180">
        <v>73.59</v>
      </c>
      <c r="F478" s="181">
        <f t="shared" si="23"/>
        <v>29.999999999999996</v>
      </c>
      <c r="G478" s="180">
        <v>2207.6999999999998</v>
      </c>
      <c r="H478" s="180">
        <v>50</v>
      </c>
      <c r="I478" s="180">
        <v>250</v>
      </c>
      <c r="J478" s="180">
        <v>1150</v>
      </c>
      <c r="K478" s="182">
        <f t="shared" si="22"/>
        <v>3657.7</v>
      </c>
      <c r="L478" s="183"/>
      <c r="M478" s="196"/>
    </row>
    <row r="479" spans="1:13" s="102" customFormat="1" ht="39.75" customHeight="1" x14ac:dyDescent="0.25">
      <c r="A479" s="132">
        <f t="shared" si="24"/>
        <v>469</v>
      </c>
      <c r="B479" s="133" t="s">
        <v>932</v>
      </c>
      <c r="C479" s="91" t="s">
        <v>1413</v>
      </c>
      <c r="D479" s="179" t="s">
        <v>937</v>
      </c>
      <c r="E479" s="180">
        <v>73.59</v>
      </c>
      <c r="F479" s="181">
        <f t="shared" si="23"/>
        <v>29.999999999999996</v>
      </c>
      <c r="G479" s="180">
        <v>2207.6999999999998</v>
      </c>
      <c r="H479" s="180">
        <v>50</v>
      </c>
      <c r="I479" s="180">
        <v>250</v>
      </c>
      <c r="J479" s="180">
        <v>1150</v>
      </c>
      <c r="K479" s="182">
        <f t="shared" si="22"/>
        <v>3657.7</v>
      </c>
      <c r="L479" s="183"/>
      <c r="M479" s="196"/>
    </row>
    <row r="480" spans="1:13" s="102" customFormat="1" ht="39.75" customHeight="1" x14ac:dyDescent="0.25">
      <c r="A480" s="132">
        <f t="shared" si="24"/>
        <v>470</v>
      </c>
      <c r="B480" s="133" t="s">
        <v>932</v>
      </c>
      <c r="C480" s="91" t="s">
        <v>1414</v>
      </c>
      <c r="D480" s="179" t="s">
        <v>937</v>
      </c>
      <c r="E480" s="180">
        <v>73.59</v>
      </c>
      <c r="F480" s="181">
        <f t="shared" si="23"/>
        <v>29.999999999999996</v>
      </c>
      <c r="G480" s="180">
        <v>2207.6999999999998</v>
      </c>
      <c r="H480" s="180">
        <v>35</v>
      </c>
      <c r="I480" s="180">
        <v>250</v>
      </c>
      <c r="J480" s="180">
        <v>1150</v>
      </c>
      <c r="K480" s="182">
        <f t="shared" si="22"/>
        <v>3642.7</v>
      </c>
      <c r="L480" s="183"/>
      <c r="M480" s="196"/>
    </row>
    <row r="481" spans="1:13" s="102" customFormat="1" ht="39.75" customHeight="1" x14ac:dyDescent="0.25">
      <c r="A481" s="132">
        <f t="shared" si="24"/>
        <v>471</v>
      </c>
      <c r="B481" s="133" t="s">
        <v>932</v>
      </c>
      <c r="C481" s="91" t="s">
        <v>1415</v>
      </c>
      <c r="D481" s="179" t="s">
        <v>937</v>
      </c>
      <c r="E481" s="180">
        <v>73.59</v>
      </c>
      <c r="F481" s="181">
        <f t="shared" si="23"/>
        <v>29.999999999999996</v>
      </c>
      <c r="G481" s="180">
        <v>2207.6999999999998</v>
      </c>
      <c r="H481" s="180">
        <v>50</v>
      </c>
      <c r="I481" s="180">
        <v>250</v>
      </c>
      <c r="J481" s="180">
        <v>1150</v>
      </c>
      <c r="K481" s="182">
        <f t="shared" si="22"/>
        <v>3657.7</v>
      </c>
      <c r="L481" s="183"/>
      <c r="M481" s="196"/>
    </row>
    <row r="482" spans="1:13" s="102" customFormat="1" ht="39.75" customHeight="1" x14ac:dyDescent="0.25">
      <c r="A482" s="132">
        <f t="shared" si="24"/>
        <v>472</v>
      </c>
      <c r="B482" s="133" t="s">
        <v>932</v>
      </c>
      <c r="C482" s="91" t="s">
        <v>1416</v>
      </c>
      <c r="D482" s="179" t="s">
        <v>937</v>
      </c>
      <c r="E482" s="180">
        <v>73.59</v>
      </c>
      <c r="F482" s="181">
        <f t="shared" si="23"/>
        <v>29.999999999999996</v>
      </c>
      <c r="G482" s="180">
        <v>2207.6999999999998</v>
      </c>
      <c r="H482" s="180">
        <v>35</v>
      </c>
      <c r="I482" s="180">
        <v>250</v>
      </c>
      <c r="J482" s="180">
        <v>1150</v>
      </c>
      <c r="K482" s="182">
        <f t="shared" si="22"/>
        <v>3642.7</v>
      </c>
      <c r="L482" s="183"/>
      <c r="M482" s="196"/>
    </row>
    <row r="483" spans="1:13" s="102" customFormat="1" ht="39.75" customHeight="1" x14ac:dyDescent="0.25">
      <c r="A483" s="132">
        <f t="shared" si="24"/>
        <v>473</v>
      </c>
      <c r="B483" s="133" t="s">
        <v>932</v>
      </c>
      <c r="C483" s="91" t="s">
        <v>1417</v>
      </c>
      <c r="D483" s="179" t="s">
        <v>937</v>
      </c>
      <c r="E483" s="180">
        <v>73.59</v>
      </c>
      <c r="F483" s="181">
        <f t="shared" si="23"/>
        <v>29.999999999999996</v>
      </c>
      <c r="G483" s="180">
        <v>2207.6999999999998</v>
      </c>
      <c r="H483" s="180"/>
      <c r="I483" s="180">
        <v>250</v>
      </c>
      <c r="J483" s="180">
        <v>1150</v>
      </c>
      <c r="K483" s="182">
        <f t="shared" si="22"/>
        <v>3607.7</v>
      </c>
      <c r="L483" s="183"/>
      <c r="M483" s="196"/>
    </row>
    <row r="484" spans="1:13" s="102" customFormat="1" ht="39.75" customHeight="1" x14ac:dyDescent="0.25">
      <c r="A484" s="132">
        <f t="shared" si="24"/>
        <v>474</v>
      </c>
      <c r="B484" s="133" t="s">
        <v>932</v>
      </c>
      <c r="C484" s="91" t="s">
        <v>1418</v>
      </c>
      <c r="D484" s="179" t="s">
        <v>937</v>
      </c>
      <c r="E484" s="180">
        <v>73.59</v>
      </c>
      <c r="F484" s="181">
        <f t="shared" si="23"/>
        <v>29.999999999999996</v>
      </c>
      <c r="G484" s="180">
        <v>2207.6999999999998</v>
      </c>
      <c r="H484" s="180"/>
      <c r="I484" s="180">
        <v>250</v>
      </c>
      <c r="J484" s="180">
        <v>1150</v>
      </c>
      <c r="K484" s="182">
        <f t="shared" si="22"/>
        <v>3607.7</v>
      </c>
      <c r="L484" s="183"/>
      <c r="M484" s="196"/>
    </row>
    <row r="485" spans="1:13" s="102" customFormat="1" ht="39.75" customHeight="1" x14ac:dyDescent="0.25">
      <c r="A485" s="132">
        <f t="shared" si="24"/>
        <v>475</v>
      </c>
      <c r="B485" s="133" t="s">
        <v>932</v>
      </c>
      <c r="C485" s="91" t="s">
        <v>1419</v>
      </c>
      <c r="D485" s="179" t="s">
        <v>937</v>
      </c>
      <c r="E485" s="180">
        <v>73.59</v>
      </c>
      <c r="F485" s="181">
        <f t="shared" si="23"/>
        <v>29.999999999999996</v>
      </c>
      <c r="G485" s="180">
        <v>2207.6999999999998</v>
      </c>
      <c r="H485" s="180"/>
      <c r="I485" s="180">
        <v>250</v>
      </c>
      <c r="J485" s="180">
        <v>1150</v>
      </c>
      <c r="K485" s="182">
        <f t="shared" si="22"/>
        <v>3607.7</v>
      </c>
      <c r="L485" s="183"/>
      <c r="M485" s="196"/>
    </row>
    <row r="486" spans="1:13" s="102" customFormat="1" ht="39.75" customHeight="1" x14ac:dyDescent="0.25">
      <c r="A486" s="132">
        <f t="shared" si="24"/>
        <v>476</v>
      </c>
      <c r="B486" s="133" t="s">
        <v>932</v>
      </c>
      <c r="C486" s="91" t="s">
        <v>1420</v>
      </c>
      <c r="D486" s="179" t="s">
        <v>937</v>
      </c>
      <c r="E486" s="180">
        <v>73.59</v>
      </c>
      <c r="F486" s="181">
        <f t="shared" si="23"/>
        <v>29.999999999999996</v>
      </c>
      <c r="G486" s="180">
        <v>2207.6999999999998</v>
      </c>
      <c r="H486" s="180"/>
      <c r="I486" s="180">
        <v>250</v>
      </c>
      <c r="J486" s="180">
        <v>1150</v>
      </c>
      <c r="K486" s="182">
        <f t="shared" si="22"/>
        <v>3607.7</v>
      </c>
      <c r="L486" s="183"/>
      <c r="M486" s="196"/>
    </row>
    <row r="487" spans="1:13" s="102" customFormat="1" ht="39.75" customHeight="1" x14ac:dyDescent="0.25">
      <c r="A487" s="132">
        <f t="shared" si="24"/>
        <v>477</v>
      </c>
      <c r="B487" s="133" t="s">
        <v>932</v>
      </c>
      <c r="C487" s="91" t="s">
        <v>1421</v>
      </c>
      <c r="D487" s="179" t="s">
        <v>937</v>
      </c>
      <c r="E487" s="180">
        <v>73.59</v>
      </c>
      <c r="F487" s="181">
        <f t="shared" si="23"/>
        <v>29.999999999999996</v>
      </c>
      <c r="G487" s="180">
        <v>2207.6999999999998</v>
      </c>
      <c r="H487" s="180"/>
      <c r="I487" s="180">
        <v>250</v>
      </c>
      <c r="J487" s="180">
        <v>1150</v>
      </c>
      <c r="K487" s="182">
        <f t="shared" si="22"/>
        <v>3607.7</v>
      </c>
      <c r="L487" s="183"/>
      <c r="M487" s="196"/>
    </row>
    <row r="488" spans="1:13" s="102" customFormat="1" ht="39.75" customHeight="1" x14ac:dyDescent="0.25">
      <c r="A488" s="132">
        <f t="shared" si="24"/>
        <v>478</v>
      </c>
      <c r="B488" s="133" t="s">
        <v>932</v>
      </c>
      <c r="C488" s="91" t="s">
        <v>1422</v>
      </c>
      <c r="D488" s="179" t="s">
        <v>937</v>
      </c>
      <c r="E488" s="180">
        <v>73.59</v>
      </c>
      <c r="F488" s="181">
        <f t="shared" si="23"/>
        <v>29.999999999999996</v>
      </c>
      <c r="G488" s="180">
        <v>2207.6999999999998</v>
      </c>
      <c r="H488" s="180">
        <v>35</v>
      </c>
      <c r="I488" s="180">
        <v>250</v>
      </c>
      <c r="J488" s="180">
        <v>1150</v>
      </c>
      <c r="K488" s="182">
        <f t="shared" si="22"/>
        <v>3642.7</v>
      </c>
      <c r="L488" s="183"/>
      <c r="M488" s="196"/>
    </row>
    <row r="489" spans="1:13" s="102" customFormat="1" ht="39.75" customHeight="1" x14ac:dyDescent="0.25">
      <c r="A489" s="132">
        <f t="shared" si="24"/>
        <v>479</v>
      </c>
      <c r="B489" s="133" t="s">
        <v>932</v>
      </c>
      <c r="C489" s="91" t="s">
        <v>1423</v>
      </c>
      <c r="D489" s="179" t="s">
        <v>937</v>
      </c>
      <c r="E489" s="180">
        <v>73.59</v>
      </c>
      <c r="F489" s="181">
        <f t="shared" si="23"/>
        <v>29.999999999999996</v>
      </c>
      <c r="G489" s="180">
        <v>2207.6999999999998</v>
      </c>
      <c r="H489" s="180"/>
      <c r="I489" s="180">
        <v>250</v>
      </c>
      <c r="J489" s="180">
        <v>1150</v>
      </c>
      <c r="K489" s="182">
        <f t="shared" si="22"/>
        <v>3607.7</v>
      </c>
      <c r="L489" s="183"/>
      <c r="M489" s="196"/>
    </row>
    <row r="490" spans="1:13" s="102" customFormat="1" ht="39.75" customHeight="1" x14ac:dyDescent="0.25">
      <c r="A490" s="132">
        <f t="shared" si="24"/>
        <v>480</v>
      </c>
      <c r="B490" s="133" t="s">
        <v>932</v>
      </c>
      <c r="C490" s="91" t="s">
        <v>1424</v>
      </c>
      <c r="D490" s="179" t="s">
        <v>937</v>
      </c>
      <c r="E490" s="180">
        <v>73.59</v>
      </c>
      <c r="F490" s="181">
        <f t="shared" si="23"/>
        <v>29.999999999999996</v>
      </c>
      <c r="G490" s="180">
        <v>2207.6999999999998</v>
      </c>
      <c r="H490" s="180"/>
      <c r="I490" s="180">
        <v>250</v>
      </c>
      <c r="J490" s="180">
        <v>1150</v>
      </c>
      <c r="K490" s="182">
        <f t="shared" si="22"/>
        <v>3607.7</v>
      </c>
      <c r="L490" s="183"/>
      <c r="M490" s="196"/>
    </row>
    <row r="491" spans="1:13" s="102" customFormat="1" ht="39.75" customHeight="1" x14ac:dyDescent="0.25">
      <c r="A491" s="132">
        <f t="shared" si="24"/>
        <v>481</v>
      </c>
      <c r="B491" s="133" t="s">
        <v>932</v>
      </c>
      <c r="C491" s="91" t="s">
        <v>1425</v>
      </c>
      <c r="D491" s="179" t="s">
        <v>937</v>
      </c>
      <c r="E491" s="180">
        <v>73.59</v>
      </c>
      <c r="F491" s="181">
        <f t="shared" si="23"/>
        <v>29.999999999999996</v>
      </c>
      <c r="G491" s="180">
        <v>2207.6999999999998</v>
      </c>
      <c r="H491" s="180"/>
      <c r="I491" s="180">
        <v>250</v>
      </c>
      <c r="J491" s="180">
        <v>1150</v>
      </c>
      <c r="K491" s="182">
        <f t="shared" si="22"/>
        <v>3607.7</v>
      </c>
      <c r="L491" s="183"/>
      <c r="M491" s="196"/>
    </row>
    <row r="492" spans="1:13" s="102" customFormat="1" ht="39.75" customHeight="1" x14ac:dyDescent="0.25">
      <c r="A492" s="132">
        <f t="shared" si="24"/>
        <v>482</v>
      </c>
      <c r="B492" s="133" t="s">
        <v>932</v>
      </c>
      <c r="C492" s="91" t="s">
        <v>1426</v>
      </c>
      <c r="D492" s="179" t="s">
        <v>937</v>
      </c>
      <c r="E492" s="180">
        <v>73.59</v>
      </c>
      <c r="F492" s="181">
        <f t="shared" si="23"/>
        <v>29.999999999999996</v>
      </c>
      <c r="G492" s="180">
        <v>2207.6999999999998</v>
      </c>
      <c r="H492" s="180"/>
      <c r="I492" s="180">
        <v>250</v>
      </c>
      <c r="J492" s="180">
        <v>1150</v>
      </c>
      <c r="K492" s="182">
        <f t="shared" ref="K492:K499" si="25">SUM(G492:J492)</f>
        <v>3607.7</v>
      </c>
      <c r="L492" s="183"/>
      <c r="M492" s="196"/>
    </row>
    <row r="493" spans="1:13" s="102" customFormat="1" ht="39.75" customHeight="1" x14ac:dyDescent="0.25">
      <c r="A493" s="132">
        <f t="shared" si="24"/>
        <v>483</v>
      </c>
      <c r="B493" s="133" t="s">
        <v>932</v>
      </c>
      <c r="C493" s="91" t="s">
        <v>1427</v>
      </c>
      <c r="D493" s="179" t="s">
        <v>937</v>
      </c>
      <c r="E493" s="180">
        <v>73.59</v>
      </c>
      <c r="F493" s="181">
        <f t="shared" si="23"/>
        <v>29.999999999999996</v>
      </c>
      <c r="G493" s="180">
        <v>2207.6999999999998</v>
      </c>
      <c r="H493" s="180"/>
      <c r="I493" s="180">
        <v>250</v>
      </c>
      <c r="J493" s="180">
        <v>1150</v>
      </c>
      <c r="K493" s="182">
        <f t="shared" si="25"/>
        <v>3607.7</v>
      </c>
      <c r="L493" s="183"/>
      <c r="M493" s="196"/>
    </row>
    <row r="494" spans="1:13" s="102" customFormat="1" ht="39.75" customHeight="1" x14ac:dyDescent="0.25">
      <c r="A494" s="132">
        <f t="shared" si="24"/>
        <v>484</v>
      </c>
      <c r="B494" s="133" t="s">
        <v>932</v>
      </c>
      <c r="C494" s="91" t="s">
        <v>1428</v>
      </c>
      <c r="D494" s="179" t="s">
        <v>937</v>
      </c>
      <c r="E494" s="180">
        <v>73.59</v>
      </c>
      <c r="F494" s="181">
        <f t="shared" si="23"/>
        <v>29.999999999999996</v>
      </c>
      <c r="G494" s="180">
        <v>2207.6999999999998</v>
      </c>
      <c r="H494" s="180"/>
      <c r="I494" s="180">
        <v>250</v>
      </c>
      <c r="J494" s="180">
        <v>1150</v>
      </c>
      <c r="K494" s="182">
        <f t="shared" si="25"/>
        <v>3607.7</v>
      </c>
      <c r="L494" s="183"/>
      <c r="M494" s="196"/>
    </row>
    <row r="495" spans="1:13" s="102" customFormat="1" ht="39.75" customHeight="1" x14ac:dyDescent="0.25">
      <c r="A495" s="132">
        <f t="shared" si="24"/>
        <v>485</v>
      </c>
      <c r="B495" s="133" t="s">
        <v>932</v>
      </c>
      <c r="C495" s="91" t="s">
        <v>1429</v>
      </c>
      <c r="D495" s="179" t="s">
        <v>937</v>
      </c>
      <c r="E495" s="180">
        <v>73.59</v>
      </c>
      <c r="F495" s="181">
        <f t="shared" si="23"/>
        <v>29.999999999999996</v>
      </c>
      <c r="G495" s="180">
        <v>2207.6999999999998</v>
      </c>
      <c r="H495" s="180"/>
      <c r="I495" s="180">
        <v>250</v>
      </c>
      <c r="J495" s="180">
        <v>1150</v>
      </c>
      <c r="K495" s="182">
        <f t="shared" si="25"/>
        <v>3607.7</v>
      </c>
      <c r="L495" s="183"/>
      <c r="M495" s="196"/>
    </row>
    <row r="496" spans="1:13" s="102" customFormat="1" ht="39.75" customHeight="1" x14ac:dyDescent="0.25">
      <c r="A496" s="132">
        <f t="shared" si="24"/>
        <v>486</v>
      </c>
      <c r="B496" s="133" t="s">
        <v>932</v>
      </c>
      <c r="C496" s="91" t="s">
        <v>1430</v>
      </c>
      <c r="D496" s="179" t="s">
        <v>937</v>
      </c>
      <c r="E496" s="180">
        <v>73.59</v>
      </c>
      <c r="F496" s="181">
        <f t="shared" si="23"/>
        <v>29.999999999999996</v>
      </c>
      <c r="G496" s="180">
        <v>2207.6999999999998</v>
      </c>
      <c r="H496" s="180"/>
      <c r="I496" s="180">
        <v>250</v>
      </c>
      <c r="J496" s="180">
        <v>1150</v>
      </c>
      <c r="K496" s="182">
        <f t="shared" si="25"/>
        <v>3607.7</v>
      </c>
      <c r="L496" s="183"/>
      <c r="M496" s="196"/>
    </row>
    <row r="497" spans="1:13" s="102" customFormat="1" ht="39.75" customHeight="1" x14ac:dyDescent="0.25">
      <c r="A497" s="132">
        <f t="shared" si="24"/>
        <v>487</v>
      </c>
      <c r="B497" s="133" t="s">
        <v>932</v>
      </c>
      <c r="C497" s="91" t="s">
        <v>1431</v>
      </c>
      <c r="D497" s="179" t="s">
        <v>937</v>
      </c>
      <c r="E497" s="180">
        <v>73.59</v>
      </c>
      <c r="F497" s="181">
        <f t="shared" si="23"/>
        <v>29.999999999999996</v>
      </c>
      <c r="G497" s="180">
        <v>2207.6999999999998</v>
      </c>
      <c r="H497" s="180"/>
      <c r="I497" s="180">
        <v>250</v>
      </c>
      <c r="J497" s="180">
        <v>1150</v>
      </c>
      <c r="K497" s="182">
        <f t="shared" si="25"/>
        <v>3607.7</v>
      </c>
      <c r="L497" s="183"/>
      <c r="M497" s="196"/>
    </row>
    <row r="498" spans="1:13" s="102" customFormat="1" ht="39.75" customHeight="1" x14ac:dyDescent="0.25">
      <c r="A498" s="132">
        <f t="shared" si="24"/>
        <v>488</v>
      </c>
      <c r="B498" s="133" t="s">
        <v>932</v>
      </c>
      <c r="C498" s="91" t="s">
        <v>1432</v>
      </c>
      <c r="D498" s="179" t="s">
        <v>937</v>
      </c>
      <c r="E498" s="180">
        <v>73.59</v>
      </c>
      <c r="F498" s="181">
        <f t="shared" si="23"/>
        <v>29.999999999999996</v>
      </c>
      <c r="G498" s="180">
        <v>2207.6999999999998</v>
      </c>
      <c r="H498" s="180"/>
      <c r="I498" s="180">
        <v>250</v>
      </c>
      <c r="J498" s="180">
        <v>1150</v>
      </c>
      <c r="K498" s="182">
        <f t="shared" si="25"/>
        <v>3607.7</v>
      </c>
      <c r="L498" s="183"/>
      <c r="M498" s="196"/>
    </row>
    <row r="499" spans="1:13" s="102" customFormat="1" ht="39.75" customHeight="1" x14ac:dyDescent="0.25">
      <c r="A499" s="132">
        <f t="shared" si="24"/>
        <v>489</v>
      </c>
      <c r="B499" s="133" t="s">
        <v>932</v>
      </c>
      <c r="C499" s="91" t="s">
        <v>1433</v>
      </c>
      <c r="D499" s="179" t="s">
        <v>937</v>
      </c>
      <c r="E499" s="180">
        <v>73.59</v>
      </c>
      <c r="F499" s="181">
        <f t="shared" si="23"/>
        <v>29.999999999999996</v>
      </c>
      <c r="G499" s="180">
        <v>2207.6999999999998</v>
      </c>
      <c r="H499" s="180"/>
      <c r="I499" s="180">
        <v>250</v>
      </c>
      <c r="J499" s="180">
        <v>1150</v>
      </c>
      <c r="K499" s="182">
        <f t="shared" si="25"/>
        <v>3607.7</v>
      </c>
      <c r="L499" s="183"/>
      <c r="M499" s="196"/>
    </row>
    <row r="500" spans="1:13" s="102" customFormat="1" ht="39.75" customHeight="1" x14ac:dyDescent="0.25">
      <c r="A500" s="132">
        <f t="shared" si="24"/>
        <v>490</v>
      </c>
      <c r="B500" s="133" t="s">
        <v>932</v>
      </c>
      <c r="C500" s="91" t="s">
        <v>1434</v>
      </c>
      <c r="D500" s="179" t="s">
        <v>937</v>
      </c>
      <c r="E500" s="180">
        <v>73.59</v>
      </c>
      <c r="F500" s="181">
        <f>G500/E500</f>
        <v>29.999999999999996</v>
      </c>
      <c r="G500" s="180">
        <v>2207.6999999999998</v>
      </c>
      <c r="H500" s="180"/>
      <c r="I500" s="180">
        <v>250</v>
      </c>
      <c r="J500" s="180">
        <v>1150</v>
      </c>
      <c r="K500" s="182">
        <f>SUM(G500:J500)</f>
        <v>3607.7</v>
      </c>
      <c r="L500" s="183"/>
      <c r="M500" s="196"/>
    </row>
    <row r="501" spans="1:13" s="102" customFormat="1" ht="39.75" customHeight="1" x14ac:dyDescent="0.25">
      <c r="A501" s="132">
        <f t="shared" si="24"/>
        <v>491</v>
      </c>
      <c r="B501" s="133" t="s">
        <v>932</v>
      </c>
      <c r="C501" s="91" t="s">
        <v>1435</v>
      </c>
      <c r="D501" s="179" t="s">
        <v>937</v>
      </c>
      <c r="E501" s="180">
        <v>73.59</v>
      </c>
      <c r="F501" s="181">
        <f t="shared" ref="F501:F565" si="26">G501/E501</f>
        <v>29.999999999999996</v>
      </c>
      <c r="G501" s="180">
        <v>2207.6999999999998</v>
      </c>
      <c r="H501" s="180"/>
      <c r="I501" s="180">
        <v>250</v>
      </c>
      <c r="J501" s="180">
        <v>1150</v>
      </c>
      <c r="K501" s="182">
        <f t="shared" ref="K501:K564" si="27">SUM(G501:J501)</f>
        <v>3607.7</v>
      </c>
      <c r="L501" s="183"/>
      <c r="M501" s="196"/>
    </row>
    <row r="502" spans="1:13" s="102" customFormat="1" ht="39.75" customHeight="1" x14ac:dyDescent="0.25">
      <c r="A502" s="132">
        <f t="shared" si="24"/>
        <v>492</v>
      </c>
      <c r="B502" s="133" t="s">
        <v>932</v>
      </c>
      <c r="C502" s="91" t="s">
        <v>1436</v>
      </c>
      <c r="D502" s="179" t="s">
        <v>937</v>
      </c>
      <c r="E502" s="180">
        <v>73.59</v>
      </c>
      <c r="F502" s="181">
        <f t="shared" si="26"/>
        <v>29.999999999999996</v>
      </c>
      <c r="G502" s="180">
        <v>2207.6999999999998</v>
      </c>
      <c r="H502" s="180"/>
      <c r="I502" s="180">
        <v>250</v>
      </c>
      <c r="J502" s="180">
        <v>1150</v>
      </c>
      <c r="K502" s="182">
        <f t="shared" si="27"/>
        <v>3607.7</v>
      </c>
      <c r="L502" s="183"/>
      <c r="M502" s="196"/>
    </row>
    <row r="503" spans="1:13" s="102" customFormat="1" ht="39.75" customHeight="1" x14ac:dyDescent="0.25">
      <c r="A503" s="132">
        <f t="shared" si="24"/>
        <v>493</v>
      </c>
      <c r="B503" s="133" t="s">
        <v>932</v>
      </c>
      <c r="C503" s="91" t="s">
        <v>1437</v>
      </c>
      <c r="D503" s="179" t="s">
        <v>937</v>
      </c>
      <c r="E503" s="180">
        <v>73.59</v>
      </c>
      <c r="F503" s="181">
        <f t="shared" si="26"/>
        <v>29.999999999999996</v>
      </c>
      <c r="G503" s="180">
        <v>2207.6999999999998</v>
      </c>
      <c r="H503" s="180"/>
      <c r="I503" s="180">
        <v>250</v>
      </c>
      <c r="J503" s="180">
        <v>1150</v>
      </c>
      <c r="K503" s="182">
        <f t="shared" si="27"/>
        <v>3607.7</v>
      </c>
      <c r="L503" s="183"/>
      <c r="M503" s="196"/>
    </row>
    <row r="504" spans="1:13" s="102" customFormat="1" ht="39.75" customHeight="1" x14ac:dyDescent="0.25">
      <c r="A504" s="132">
        <f t="shared" si="24"/>
        <v>494</v>
      </c>
      <c r="B504" s="133" t="s">
        <v>932</v>
      </c>
      <c r="C504" s="91" t="s">
        <v>1438</v>
      </c>
      <c r="D504" s="179" t="s">
        <v>937</v>
      </c>
      <c r="E504" s="180">
        <v>73.59</v>
      </c>
      <c r="F504" s="181">
        <f t="shared" si="26"/>
        <v>29.999999999999996</v>
      </c>
      <c r="G504" s="180">
        <v>2207.6999999999998</v>
      </c>
      <c r="H504" s="180"/>
      <c r="I504" s="180">
        <v>250</v>
      </c>
      <c r="J504" s="180">
        <v>1150</v>
      </c>
      <c r="K504" s="182">
        <f t="shared" si="27"/>
        <v>3607.7</v>
      </c>
      <c r="L504" s="183"/>
      <c r="M504" s="196"/>
    </row>
    <row r="505" spans="1:13" s="102" customFormat="1" ht="39.75" customHeight="1" x14ac:dyDescent="0.25">
      <c r="A505" s="132">
        <f t="shared" si="24"/>
        <v>495</v>
      </c>
      <c r="B505" s="133" t="s">
        <v>932</v>
      </c>
      <c r="C505" s="91" t="s">
        <v>1439</v>
      </c>
      <c r="D505" s="179" t="s">
        <v>937</v>
      </c>
      <c r="E505" s="180">
        <v>73.59</v>
      </c>
      <c r="F505" s="181">
        <f t="shared" si="26"/>
        <v>29.999999999999996</v>
      </c>
      <c r="G505" s="180">
        <v>2207.6999999999998</v>
      </c>
      <c r="H505" s="180"/>
      <c r="I505" s="180">
        <v>250</v>
      </c>
      <c r="J505" s="180">
        <v>1150</v>
      </c>
      <c r="K505" s="182">
        <f t="shared" si="27"/>
        <v>3607.7</v>
      </c>
      <c r="L505" s="183"/>
      <c r="M505" s="196"/>
    </row>
    <row r="506" spans="1:13" s="102" customFormat="1" ht="39.75" customHeight="1" x14ac:dyDescent="0.25">
      <c r="A506" s="132">
        <f t="shared" si="24"/>
        <v>496</v>
      </c>
      <c r="B506" s="133" t="s">
        <v>932</v>
      </c>
      <c r="C506" s="91" t="s">
        <v>1440</v>
      </c>
      <c r="D506" s="179" t="s">
        <v>937</v>
      </c>
      <c r="E506" s="180">
        <v>73.59</v>
      </c>
      <c r="F506" s="181">
        <f t="shared" si="26"/>
        <v>29.999999999999996</v>
      </c>
      <c r="G506" s="180">
        <v>2207.6999999999998</v>
      </c>
      <c r="H506" s="180"/>
      <c r="I506" s="180">
        <v>250</v>
      </c>
      <c r="J506" s="180">
        <v>1150</v>
      </c>
      <c r="K506" s="182">
        <f t="shared" si="27"/>
        <v>3607.7</v>
      </c>
      <c r="L506" s="183"/>
      <c r="M506" s="196"/>
    </row>
    <row r="507" spans="1:13" s="102" customFormat="1" ht="39.75" customHeight="1" x14ac:dyDescent="0.25">
      <c r="A507" s="132">
        <f t="shared" si="24"/>
        <v>497</v>
      </c>
      <c r="B507" s="133" t="s">
        <v>932</v>
      </c>
      <c r="C507" s="91" t="s">
        <v>1441</v>
      </c>
      <c r="D507" s="179" t="s">
        <v>937</v>
      </c>
      <c r="E507" s="180">
        <v>73.59</v>
      </c>
      <c r="F507" s="181">
        <f t="shared" si="26"/>
        <v>29.999999999999996</v>
      </c>
      <c r="G507" s="180">
        <v>2207.6999999999998</v>
      </c>
      <c r="H507" s="180"/>
      <c r="I507" s="180">
        <v>250</v>
      </c>
      <c r="J507" s="180">
        <v>1150</v>
      </c>
      <c r="K507" s="182">
        <f t="shared" si="27"/>
        <v>3607.7</v>
      </c>
      <c r="L507" s="183"/>
      <c r="M507" s="196"/>
    </row>
    <row r="508" spans="1:13" s="102" customFormat="1" ht="39.75" customHeight="1" x14ac:dyDescent="0.25">
      <c r="A508" s="132">
        <f t="shared" si="24"/>
        <v>498</v>
      </c>
      <c r="B508" s="133" t="s">
        <v>932</v>
      </c>
      <c r="C508" s="91" t="s">
        <v>1442</v>
      </c>
      <c r="D508" s="179" t="s">
        <v>937</v>
      </c>
      <c r="E508" s="180">
        <v>73.59</v>
      </c>
      <c r="F508" s="181">
        <f t="shared" si="26"/>
        <v>29.999999999999996</v>
      </c>
      <c r="G508" s="180">
        <v>2207.6999999999998</v>
      </c>
      <c r="H508" s="180"/>
      <c r="I508" s="180">
        <v>250</v>
      </c>
      <c r="J508" s="180">
        <v>1150</v>
      </c>
      <c r="K508" s="182">
        <f t="shared" si="27"/>
        <v>3607.7</v>
      </c>
      <c r="L508" s="183"/>
      <c r="M508" s="196"/>
    </row>
    <row r="509" spans="1:13" s="102" customFormat="1" ht="39.75" customHeight="1" x14ac:dyDescent="0.25">
      <c r="A509" s="132">
        <f t="shared" si="24"/>
        <v>499</v>
      </c>
      <c r="B509" s="133" t="s">
        <v>932</v>
      </c>
      <c r="C509" s="91" t="s">
        <v>1443</v>
      </c>
      <c r="D509" s="179" t="s">
        <v>937</v>
      </c>
      <c r="E509" s="180">
        <v>73.59</v>
      </c>
      <c r="F509" s="181">
        <f t="shared" si="26"/>
        <v>29.999999999999996</v>
      </c>
      <c r="G509" s="180">
        <v>2207.6999999999998</v>
      </c>
      <c r="H509" s="180"/>
      <c r="I509" s="180">
        <v>250</v>
      </c>
      <c r="J509" s="180">
        <v>1150</v>
      </c>
      <c r="K509" s="182">
        <f t="shared" si="27"/>
        <v>3607.7</v>
      </c>
      <c r="L509" s="183"/>
      <c r="M509" s="196"/>
    </row>
    <row r="510" spans="1:13" s="102" customFormat="1" ht="39.75" customHeight="1" x14ac:dyDescent="0.25">
      <c r="A510" s="132">
        <f t="shared" si="24"/>
        <v>500</v>
      </c>
      <c r="B510" s="133" t="s">
        <v>932</v>
      </c>
      <c r="C510" s="91" t="s">
        <v>1444</v>
      </c>
      <c r="D510" s="179" t="s">
        <v>937</v>
      </c>
      <c r="E510" s="180">
        <v>73.59</v>
      </c>
      <c r="F510" s="181">
        <f t="shared" si="26"/>
        <v>29.999999999999996</v>
      </c>
      <c r="G510" s="180">
        <v>2207.6999999999998</v>
      </c>
      <c r="H510" s="180"/>
      <c r="I510" s="180">
        <v>250</v>
      </c>
      <c r="J510" s="180">
        <v>1150</v>
      </c>
      <c r="K510" s="182">
        <f t="shared" si="27"/>
        <v>3607.7</v>
      </c>
      <c r="L510" s="183"/>
      <c r="M510" s="196"/>
    </row>
    <row r="511" spans="1:13" s="102" customFormat="1" ht="39.75" customHeight="1" x14ac:dyDescent="0.25">
      <c r="A511" s="132">
        <f t="shared" si="24"/>
        <v>501</v>
      </c>
      <c r="B511" s="133" t="s">
        <v>932</v>
      </c>
      <c r="C511" s="91" t="s">
        <v>1445</v>
      </c>
      <c r="D511" s="179" t="s">
        <v>937</v>
      </c>
      <c r="E511" s="180">
        <v>73.59</v>
      </c>
      <c r="F511" s="181">
        <f t="shared" si="26"/>
        <v>29.999999999999996</v>
      </c>
      <c r="G511" s="180">
        <v>2207.6999999999998</v>
      </c>
      <c r="H511" s="180"/>
      <c r="I511" s="180">
        <v>250</v>
      </c>
      <c r="J511" s="180">
        <v>1150</v>
      </c>
      <c r="K511" s="182">
        <f t="shared" si="27"/>
        <v>3607.7</v>
      </c>
      <c r="L511" s="183"/>
      <c r="M511" s="196"/>
    </row>
    <row r="512" spans="1:13" s="102" customFormat="1" ht="39.75" customHeight="1" x14ac:dyDescent="0.25">
      <c r="A512" s="132">
        <f t="shared" si="24"/>
        <v>502</v>
      </c>
      <c r="B512" s="133" t="s">
        <v>932</v>
      </c>
      <c r="C512" s="91" t="s">
        <v>1446</v>
      </c>
      <c r="D512" s="179" t="s">
        <v>937</v>
      </c>
      <c r="E512" s="180">
        <v>73.59</v>
      </c>
      <c r="F512" s="181">
        <f t="shared" si="26"/>
        <v>29.999999999999996</v>
      </c>
      <c r="G512" s="180">
        <v>2207.6999999999998</v>
      </c>
      <c r="H512" s="180"/>
      <c r="I512" s="180">
        <v>250</v>
      </c>
      <c r="J512" s="180">
        <v>1150</v>
      </c>
      <c r="K512" s="182">
        <f t="shared" si="27"/>
        <v>3607.7</v>
      </c>
      <c r="L512" s="183"/>
      <c r="M512" s="196"/>
    </row>
    <row r="513" spans="1:13" s="102" customFormat="1" ht="39.75" customHeight="1" x14ac:dyDescent="0.25">
      <c r="A513" s="132">
        <f t="shared" si="24"/>
        <v>503</v>
      </c>
      <c r="B513" s="133" t="s">
        <v>932</v>
      </c>
      <c r="C513" s="91" t="s">
        <v>1447</v>
      </c>
      <c r="D513" s="179" t="s">
        <v>937</v>
      </c>
      <c r="E513" s="180">
        <v>73.59</v>
      </c>
      <c r="F513" s="181">
        <f t="shared" si="26"/>
        <v>29.999999999999996</v>
      </c>
      <c r="G513" s="180">
        <v>2207.6999999999998</v>
      </c>
      <c r="H513" s="180"/>
      <c r="I513" s="180">
        <v>250</v>
      </c>
      <c r="J513" s="180">
        <v>1150</v>
      </c>
      <c r="K513" s="182">
        <f t="shared" si="27"/>
        <v>3607.7</v>
      </c>
      <c r="L513" s="183"/>
      <c r="M513" s="196"/>
    </row>
    <row r="514" spans="1:13" s="102" customFormat="1" ht="39.75" customHeight="1" x14ac:dyDescent="0.25">
      <c r="A514" s="132">
        <f t="shared" si="24"/>
        <v>504</v>
      </c>
      <c r="B514" s="133" t="s">
        <v>932</v>
      </c>
      <c r="C514" s="91" t="s">
        <v>1448</v>
      </c>
      <c r="D514" s="179" t="s">
        <v>937</v>
      </c>
      <c r="E514" s="180">
        <v>73.59</v>
      </c>
      <c r="F514" s="181">
        <f t="shared" si="26"/>
        <v>29.999999999999996</v>
      </c>
      <c r="G514" s="180">
        <v>2207.6999999999998</v>
      </c>
      <c r="H514" s="180"/>
      <c r="I514" s="180">
        <v>250</v>
      </c>
      <c r="J514" s="180">
        <v>1150</v>
      </c>
      <c r="K514" s="182">
        <f t="shared" si="27"/>
        <v>3607.7</v>
      </c>
      <c r="L514" s="183"/>
      <c r="M514" s="196"/>
    </row>
    <row r="515" spans="1:13" s="102" customFormat="1" ht="39.75" customHeight="1" x14ac:dyDescent="0.25">
      <c r="A515" s="132">
        <f t="shared" si="24"/>
        <v>505</v>
      </c>
      <c r="B515" s="133" t="s">
        <v>932</v>
      </c>
      <c r="C515" s="91" t="s">
        <v>1449</v>
      </c>
      <c r="D515" s="179" t="s">
        <v>937</v>
      </c>
      <c r="E515" s="180">
        <v>73.59</v>
      </c>
      <c r="F515" s="181">
        <f t="shared" si="26"/>
        <v>29.999999999999996</v>
      </c>
      <c r="G515" s="180">
        <v>2207.6999999999998</v>
      </c>
      <c r="H515" s="180"/>
      <c r="I515" s="180">
        <v>250</v>
      </c>
      <c r="J515" s="180">
        <v>1150</v>
      </c>
      <c r="K515" s="182">
        <f t="shared" si="27"/>
        <v>3607.7</v>
      </c>
      <c r="L515" s="183"/>
      <c r="M515" s="196"/>
    </row>
    <row r="516" spans="1:13" s="102" customFormat="1" ht="39.75" customHeight="1" x14ac:dyDescent="0.25">
      <c r="A516" s="132">
        <f t="shared" si="24"/>
        <v>506</v>
      </c>
      <c r="B516" s="133" t="s">
        <v>932</v>
      </c>
      <c r="C516" s="91" t="s">
        <v>1450</v>
      </c>
      <c r="D516" s="179" t="s">
        <v>937</v>
      </c>
      <c r="E516" s="180">
        <v>73.59</v>
      </c>
      <c r="F516" s="181">
        <f t="shared" si="26"/>
        <v>29.999999999999996</v>
      </c>
      <c r="G516" s="180">
        <v>2207.6999999999998</v>
      </c>
      <c r="H516" s="180"/>
      <c r="I516" s="180">
        <v>250</v>
      </c>
      <c r="J516" s="180">
        <v>1150</v>
      </c>
      <c r="K516" s="182">
        <f t="shared" si="27"/>
        <v>3607.7</v>
      </c>
      <c r="L516" s="183"/>
      <c r="M516" s="196"/>
    </row>
    <row r="517" spans="1:13" s="102" customFormat="1" ht="39.75" customHeight="1" x14ac:dyDescent="0.25">
      <c r="A517" s="132">
        <f t="shared" si="24"/>
        <v>507</v>
      </c>
      <c r="B517" s="133" t="s">
        <v>932</v>
      </c>
      <c r="C517" s="91" t="s">
        <v>1451</v>
      </c>
      <c r="D517" s="179" t="s">
        <v>937</v>
      </c>
      <c r="E517" s="180">
        <v>73.59</v>
      </c>
      <c r="F517" s="181">
        <f t="shared" si="26"/>
        <v>29.999999999999996</v>
      </c>
      <c r="G517" s="180">
        <v>2207.6999999999998</v>
      </c>
      <c r="H517" s="180"/>
      <c r="I517" s="180">
        <v>250</v>
      </c>
      <c r="J517" s="180">
        <v>1150</v>
      </c>
      <c r="K517" s="182">
        <f t="shared" si="27"/>
        <v>3607.7</v>
      </c>
      <c r="L517" s="183"/>
      <c r="M517" s="196"/>
    </row>
    <row r="518" spans="1:13" s="102" customFormat="1" ht="39.75" customHeight="1" x14ac:dyDescent="0.25">
      <c r="A518" s="132">
        <f t="shared" si="24"/>
        <v>508</v>
      </c>
      <c r="B518" s="133" t="s">
        <v>932</v>
      </c>
      <c r="C518" s="91" t="s">
        <v>1452</v>
      </c>
      <c r="D518" s="179" t="s">
        <v>937</v>
      </c>
      <c r="E518" s="180">
        <v>73.59</v>
      </c>
      <c r="F518" s="181">
        <f t="shared" si="26"/>
        <v>29.999999999999996</v>
      </c>
      <c r="G518" s="180">
        <v>2207.6999999999998</v>
      </c>
      <c r="H518" s="180"/>
      <c r="I518" s="180">
        <v>250</v>
      </c>
      <c r="J518" s="180">
        <v>1150</v>
      </c>
      <c r="K518" s="182">
        <f t="shared" si="27"/>
        <v>3607.7</v>
      </c>
      <c r="L518" s="183"/>
      <c r="M518" s="196"/>
    </row>
    <row r="519" spans="1:13" s="102" customFormat="1" ht="39.75" customHeight="1" x14ac:dyDescent="0.25">
      <c r="A519" s="132">
        <f t="shared" si="24"/>
        <v>509</v>
      </c>
      <c r="B519" s="133" t="s">
        <v>932</v>
      </c>
      <c r="C519" s="91" t="s">
        <v>1453</v>
      </c>
      <c r="D519" s="179" t="s">
        <v>937</v>
      </c>
      <c r="E519" s="180">
        <v>73.59</v>
      </c>
      <c r="F519" s="181">
        <f t="shared" si="26"/>
        <v>29.999999999999996</v>
      </c>
      <c r="G519" s="180">
        <v>2207.6999999999998</v>
      </c>
      <c r="H519" s="180"/>
      <c r="I519" s="180">
        <v>250</v>
      </c>
      <c r="J519" s="180">
        <v>1150</v>
      </c>
      <c r="K519" s="182">
        <f t="shared" si="27"/>
        <v>3607.7</v>
      </c>
      <c r="L519" s="183"/>
      <c r="M519" s="196"/>
    </row>
    <row r="520" spans="1:13" s="102" customFormat="1" ht="39.75" customHeight="1" x14ac:dyDescent="0.25">
      <c r="A520" s="132">
        <f t="shared" si="24"/>
        <v>510</v>
      </c>
      <c r="B520" s="133" t="s">
        <v>932</v>
      </c>
      <c r="C520" s="91" t="s">
        <v>1454</v>
      </c>
      <c r="D520" s="179" t="s">
        <v>937</v>
      </c>
      <c r="E520" s="180">
        <v>73.59</v>
      </c>
      <c r="F520" s="181">
        <f t="shared" si="26"/>
        <v>29.999999999999996</v>
      </c>
      <c r="G520" s="180">
        <v>2207.6999999999998</v>
      </c>
      <c r="H520" s="180"/>
      <c r="I520" s="180">
        <v>250</v>
      </c>
      <c r="J520" s="180">
        <v>1150</v>
      </c>
      <c r="K520" s="182">
        <f t="shared" si="27"/>
        <v>3607.7</v>
      </c>
      <c r="L520" s="183"/>
      <c r="M520" s="196"/>
    </row>
    <row r="521" spans="1:13" s="102" customFormat="1" ht="39.75" customHeight="1" x14ac:dyDescent="0.25">
      <c r="A521" s="132">
        <f t="shared" si="24"/>
        <v>511</v>
      </c>
      <c r="B521" s="133" t="s">
        <v>932</v>
      </c>
      <c r="C521" s="91" t="s">
        <v>1455</v>
      </c>
      <c r="D521" s="179" t="s">
        <v>937</v>
      </c>
      <c r="E521" s="180">
        <v>73.59</v>
      </c>
      <c r="F521" s="181">
        <f t="shared" si="26"/>
        <v>29.999999999999996</v>
      </c>
      <c r="G521" s="180">
        <v>2207.6999999999998</v>
      </c>
      <c r="H521" s="180"/>
      <c r="I521" s="180">
        <v>250</v>
      </c>
      <c r="J521" s="180">
        <v>1150</v>
      </c>
      <c r="K521" s="182">
        <f t="shared" si="27"/>
        <v>3607.7</v>
      </c>
      <c r="L521" s="183"/>
      <c r="M521" s="196"/>
    </row>
    <row r="522" spans="1:13" s="102" customFormat="1" ht="39.75" customHeight="1" x14ac:dyDescent="0.25">
      <c r="A522" s="132">
        <f t="shared" si="24"/>
        <v>512</v>
      </c>
      <c r="B522" s="133" t="s">
        <v>932</v>
      </c>
      <c r="C522" s="91" t="s">
        <v>1456</v>
      </c>
      <c r="D522" s="179" t="s">
        <v>937</v>
      </c>
      <c r="E522" s="180">
        <v>73.59</v>
      </c>
      <c r="F522" s="181">
        <f t="shared" si="26"/>
        <v>29.999999999999996</v>
      </c>
      <c r="G522" s="180">
        <v>2207.6999999999998</v>
      </c>
      <c r="H522" s="180"/>
      <c r="I522" s="180">
        <v>250</v>
      </c>
      <c r="J522" s="180">
        <v>1150</v>
      </c>
      <c r="K522" s="182">
        <f t="shared" si="27"/>
        <v>3607.7</v>
      </c>
      <c r="L522" s="183"/>
      <c r="M522" s="196"/>
    </row>
    <row r="523" spans="1:13" s="102" customFormat="1" ht="39.75" customHeight="1" x14ac:dyDescent="0.25">
      <c r="A523" s="132">
        <f t="shared" si="24"/>
        <v>513</v>
      </c>
      <c r="B523" s="133" t="s">
        <v>932</v>
      </c>
      <c r="C523" s="91" t="s">
        <v>1457</v>
      </c>
      <c r="D523" s="179" t="s">
        <v>937</v>
      </c>
      <c r="E523" s="180">
        <v>73.59</v>
      </c>
      <c r="F523" s="181">
        <f t="shared" si="26"/>
        <v>29.999999999999996</v>
      </c>
      <c r="G523" s="180">
        <v>2207.6999999999998</v>
      </c>
      <c r="H523" s="180"/>
      <c r="I523" s="180">
        <v>250</v>
      </c>
      <c r="J523" s="180">
        <v>1150</v>
      </c>
      <c r="K523" s="182">
        <f t="shared" si="27"/>
        <v>3607.7</v>
      </c>
      <c r="L523" s="183"/>
      <c r="M523" s="196"/>
    </row>
    <row r="524" spans="1:13" s="102" customFormat="1" ht="39.75" customHeight="1" x14ac:dyDescent="0.25">
      <c r="A524" s="132">
        <f t="shared" si="24"/>
        <v>514</v>
      </c>
      <c r="B524" s="133" t="s">
        <v>932</v>
      </c>
      <c r="C524" s="91" t="s">
        <v>1458</v>
      </c>
      <c r="D524" s="179" t="s">
        <v>937</v>
      </c>
      <c r="E524" s="180">
        <v>73.59</v>
      </c>
      <c r="F524" s="181">
        <f t="shared" si="26"/>
        <v>29.999999999999996</v>
      </c>
      <c r="G524" s="180">
        <v>2207.6999999999998</v>
      </c>
      <c r="H524" s="180"/>
      <c r="I524" s="180">
        <v>250</v>
      </c>
      <c r="J524" s="180">
        <v>1150</v>
      </c>
      <c r="K524" s="182">
        <f t="shared" si="27"/>
        <v>3607.7</v>
      </c>
      <c r="L524" s="183"/>
      <c r="M524" s="196"/>
    </row>
    <row r="525" spans="1:13" s="102" customFormat="1" ht="39.75" customHeight="1" x14ac:dyDescent="0.25">
      <c r="A525" s="132">
        <f t="shared" si="24"/>
        <v>515</v>
      </c>
      <c r="B525" s="133" t="s">
        <v>932</v>
      </c>
      <c r="C525" s="91" t="s">
        <v>1459</v>
      </c>
      <c r="D525" s="179" t="s">
        <v>937</v>
      </c>
      <c r="E525" s="180">
        <v>73.59</v>
      </c>
      <c r="F525" s="181">
        <f t="shared" si="26"/>
        <v>29.999999999999996</v>
      </c>
      <c r="G525" s="180">
        <v>2207.6999999999998</v>
      </c>
      <c r="H525" s="180"/>
      <c r="I525" s="180">
        <v>250</v>
      </c>
      <c r="J525" s="180">
        <v>1150</v>
      </c>
      <c r="K525" s="182">
        <f t="shared" si="27"/>
        <v>3607.7</v>
      </c>
      <c r="L525" s="183"/>
      <c r="M525" s="196"/>
    </row>
    <row r="526" spans="1:13" s="102" customFormat="1" ht="39.75" customHeight="1" x14ac:dyDescent="0.25">
      <c r="A526" s="132">
        <f t="shared" ref="A526:A589" si="28">A525+1</f>
        <v>516</v>
      </c>
      <c r="B526" s="133" t="s">
        <v>932</v>
      </c>
      <c r="C526" s="91" t="s">
        <v>1460</v>
      </c>
      <c r="D526" s="179" t="s">
        <v>937</v>
      </c>
      <c r="E526" s="180">
        <v>73.59</v>
      </c>
      <c r="F526" s="181">
        <f t="shared" si="26"/>
        <v>29.999999999999996</v>
      </c>
      <c r="G526" s="180">
        <v>2207.6999999999998</v>
      </c>
      <c r="H526" s="180"/>
      <c r="I526" s="180">
        <v>250</v>
      </c>
      <c r="J526" s="180">
        <v>1150</v>
      </c>
      <c r="K526" s="182">
        <f t="shared" si="27"/>
        <v>3607.7</v>
      </c>
      <c r="L526" s="183"/>
      <c r="M526" s="196"/>
    </row>
    <row r="527" spans="1:13" s="102" customFormat="1" ht="39.75" customHeight="1" x14ac:dyDescent="0.25">
      <c r="A527" s="132">
        <f t="shared" si="28"/>
        <v>517</v>
      </c>
      <c r="B527" s="133" t="s">
        <v>932</v>
      </c>
      <c r="C527" s="91" t="s">
        <v>1461</v>
      </c>
      <c r="D527" s="179" t="s">
        <v>937</v>
      </c>
      <c r="E527" s="180">
        <v>73.59</v>
      </c>
      <c r="F527" s="181">
        <f t="shared" si="26"/>
        <v>29.999999999999996</v>
      </c>
      <c r="G527" s="180">
        <v>2207.6999999999998</v>
      </c>
      <c r="H527" s="180"/>
      <c r="I527" s="180">
        <v>250</v>
      </c>
      <c r="J527" s="180">
        <v>1150</v>
      </c>
      <c r="K527" s="182">
        <f t="shared" si="27"/>
        <v>3607.7</v>
      </c>
      <c r="L527" s="183"/>
      <c r="M527" s="196"/>
    </row>
    <row r="528" spans="1:13" s="102" customFormat="1" ht="39.75" customHeight="1" x14ac:dyDescent="0.25">
      <c r="A528" s="132">
        <f t="shared" si="28"/>
        <v>518</v>
      </c>
      <c r="B528" s="133" t="s">
        <v>932</v>
      </c>
      <c r="C528" s="91" t="s">
        <v>1462</v>
      </c>
      <c r="D528" s="179" t="s">
        <v>937</v>
      </c>
      <c r="E528" s="180">
        <v>73.59</v>
      </c>
      <c r="F528" s="181">
        <f t="shared" si="26"/>
        <v>29.999999999999996</v>
      </c>
      <c r="G528" s="180">
        <v>2207.6999999999998</v>
      </c>
      <c r="H528" s="180"/>
      <c r="I528" s="180">
        <v>250</v>
      </c>
      <c r="J528" s="180">
        <v>1150</v>
      </c>
      <c r="K528" s="182">
        <f t="shared" si="27"/>
        <v>3607.7</v>
      </c>
      <c r="L528" s="183"/>
      <c r="M528" s="196"/>
    </row>
    <row r="529" spans="1:13" s="102" customFormat="1" ht="39.75" customHeight="1" x14ac:dyDescent="0.25">
      <c r="A529" s="132">
        <f t="shared" si="28"/>
        <v>519</v>
      </c>
      <c r="B529" s="133" t="s">
        <v>932</v>
      </c>
      <c r="C529" s="91" t="s">
        <v>1463</v>
      </c>
      <c r="D529" s="179" t="s">
        <v>937</v>
      </c>
      <c r="E529" s="180">
        <v>73.59</v>
      </c>
      <c r="F529" s="181">
        <f t="shared" si="26"/>
        <v>29.999999999999996</v>
      </c>
      <c r="G529" s="180">
        <v>2207.6999999999998</v>
      </c>
      <c r="H529" s="180"/>
      <c r="I529" s="180">
        <v>250</v>
      </c>
      <c r="J529" s="180">
        <v>1150</v>
      </c>
      <c r="K529" s="182">
        <f t="shared" si="27"/>
        <v>3607.7</v>
      </c>
      <c r="L529" s="183"/>
      <c r="M529" s="196"/>
    </row>
    <row r="530" spans="1:13" s="102" customFormat="1" ht="39.75" customHeight="1" x14ac:dyDescent="0.25">
      <c r="A530" s="132">
        <f t="shared" si="28"/>
        <v>520</v>
      </c>
      <c r="B530" s="133" t="s">
        <v>932</v>
      </c>
      <c r="C530" s="91" t="s">
        <v>1464</v>
      </c>
      <c r="D530" s="179" t="s">
        <v>937</v>
      </c>
      <c r="E530" s="180">
        <v>73.59</v>
      </c>
      <c r="F530" s="181">
        <f t="shared" si="26"/>
        <v>29.999999999999996</v>
      </c>
      <c r="G530" s="180">
        <v>2207.6999999999998</v>
      </c>
      <c r="H530" s="180"/>
      <c r="I530" s="180">
        <v>250</v>
      </c>
      <c r="J530" s="180">
        <v>1150</v>
      </c>
      <c r="K530" s="182">
        <f t="shared" si="27"/>
        <v>3607.7</v>
      </c>
      <c r="L530" s="183"/>
      <c r="M530" s="196"/>
    </row>
    <row r="531" spans="1:13" s="102" customFormat="1" ht="39.75" customHeight="1" x14ac:dyDescent="0.25">
      <c r="A531" s="132">
        <f t="shared" si="28"/>
        <v>521</v>
      </c>
      <c r="B531" s="133" t="s">
        <v>932</v>
      </c>
      <c r="C531" s="91" t="s">
        <v>1465</v>
      </c>
      <c r="D531" s="179" t="s">
        <v>937</v>
      </c>
      <c r="E531" s="180">
        <v>73.59</v>
      </c>
      <c r="F531" s="181">
        <f t="shared" si="26"/>
        <v>29.999999999999996</v>
      </c>
      <c r="G531" s="180">
        <v>2207.6999999999998</v>
      </c>
      <c r="H531" s="180"/>
      <c r="I531" s="180">
        <v>250</v>
      </c>
      <c r="J531" s="180">
        <v>1150</v>
      </c>
      <c r="K531" s="182">
        <f t="shared" si="27"/>
        <v>3607.7</v>
      </c>
      <c r="L531" s="183"/>
      <c r="M531" s="196"/>
    </row>
    <row r="532" spans="1:13" s="102" customFormat="1" ht="39.75" customHeight="1" x14ac:dyDescent="0.25">
      <c r="A532" s="132">
        <f t="shared" si="28"/>
        <v>522</v>
      </c>
      <c r="B532" s="133" t="s">
        <v>932</v>
      </c>
      <c r="C532" s="91" t="s">
        <v>1466</v>
      </c>
      <c r="D532" s="179" t="s">
        <v>937</v>
      </c>
      <c r="E532" s="180">
        <v>73.59</v>
      </c>
      <c r="F532" s="181">
        <f t="shared" si="26"/>
        <v>29.999999999999996</v>
      </c>
      <c r="G532" s="180">
        <v>2207.6999999999998</v>
      </c>
      <c r="H532" s="180"/>
      <c r="I532" s="180">
        <v>250</v>
      </c>
      <c r="J532" s="180">
        <v>1150</v>
      </c>
      <c r="K532" s="182">
        <f t="shared" si="27"/>
        <v>3607.7</v>
      </c>
      <c r="L532" s="183"/>
      <c r="M532" s="196"/>
    </row>
    <row r="533" spans="1:13" s="102" customFormat="1" ht="39.75" customHeight="1" x14ac:dyDescent="0.25">
      <c r="A533" s="132">
        <f t="shared" si="28"/>
        <v>523</v>
      </c>
      <c r="B533" s="133" t="s">
        <v>932</v>
      </c>
      <c r="C533" s="91" t="s">
        <v>1467</v>
      </c>
      <c r="D533" s="179" t="s">
        <v>937</v>
      </c>
      <c r="E533" s="180">
        <v>73.59</v>
      </c>
      <c r="F533" s="181">
        <f t="shared" si="26"/>
        <v>29.999999999999996</v>
      </c>
      <c r="G533" s="180">
        <v>2207.6999999999998</v>
      </c>
      <c r="H533" s="180"/>
      <c r="I533" s="180">
        <v>250</v>
      </c>
      <c r="J533" s="180">
        <v>1150</v>
      </c>
      <c r="K533" s="182">
        <f t="shared" si="27"/>
        <v>3607.7</v>
      </c>
      <c r="L533" s="183"/>
      <c r="M533" s="196"/>
    </row>
    <row r="534" spans="1:13" s="102" customFormat="1" ht="39.75" customHeight="1" x14ac:dyDescent="0.25">
      <c r="A534" s="132">
        <f t="shared" si="28"/>
        <v>524</v>
      </c>
      <c r="B534" s="133" t="s">
        <v>932</v>
      </c>
      <c r="C534" s="91" t="s">
        <v>1468</v>
      </c>
      <c r="D534" s="179" t="s">
        <v>937</v>
      </c>
      <c r="E534" s="180">
        <v>73.59</v>
      </c>
      <c r="F534" s="181">
        <f t="shared" si="26"/>
        <v>29.999999999999996</v>
      </c>
      <c r="G534" s="180">
        <v>2207.6999999999998</v>
      </c>
      <c r="H534" s="180"/>
      <c r="I534" s="180">
        <v>250</v>
      </c>
      <c r="J534" s="180">
        <v>1150</v>
      </c>
      <c r="K534" s="182">
        <f t="shared" si="27"/>
        <v>3607.7</v>
      </c>
      <c r="L534" s="183"/>
      <c r="M534" s="196"/>
    </row>
    <row r="535" spans="1:13" s="102" customFormat="1" ht="39.75" customHeight="1" x14ac:dyDescent="0.25">
      <c r="A535" s="132">
        <f t="shared" si="28"/>
        <v>525</v>
      </c>
      <c r="B535" s="133" t="s">
        <v>932</v>
      </c>
      <c r="C535" s="91" t="s">
        <v>1469</v>
      </c>
      <c r="D535" s="179" t="s">
        <v>937</v>
      </c>
      <c r="E535" s="180">
        <v>73.59</v>
      </c>
      <c r="F535" s="181">
        <f t="shared" si="26"/>
        <v>29.999999999999996</v>
      </c>
      <c r="G535" s="180">
        <v>2207.6999999999998</v>
      </c>
      <c r="H535" s="180"/>
      <c r="I535" s="180">
        <v>250</v>
      </c>
      <c r="J535" s="180">
        <v>1150</v>
      </c>
      <c r="K535" s="182">
        <f t="shared" si="27"/>
        <v>3607.7</v>
      </c>
      <c r="L535" s="183"/>
      <c r="M535" s="196"/>
    </row>
    <row r="536" spans="1:13" s="102" customFormat="1" ht="39.75" customHeight="1" x14ac:dyDescent="0.25">
      <c r="A536" s="132">
        <f t="shared" si="28"/>
        <v>526</v>
      </c>
      <c r="B536" s="133" t="s">
        <v>932</v>
      </c>
      <c r="C536" s="91" t="s">
        <v>1470</v>
      </c>
      <c r="D536" s="179" t="s">
        <v>937</v>
      </c>
      <c r="E536" s="180">
        <v>73.59</v>
      </c>
      <c r="F536" s="181">
        <f t="shared" si="26"/>
        <v>29.999999999999996</v>
      </c>
      <c r="G536" s="180">
        <v>2207.6999999999998</v>
      </c>
      <c r="H536" s="180"/>
      <c r="I536" s="180">
        <v>250</v>
      </c>
      <c r="J536" s="180">
        <v>1150</v>
      </c>
      <c r="K536" s="182">
        <f t="shared" si="27"/>
        <v>3607.7</v>
      </c>
      <c r="L536" s="183"/>
      <c r="M536" s="196"/>
    </row>
    <row r="537" spans="1:13" s="102" customFormat="1" ht="39.75" customHeight="1" x14ac:dyDescent="0.25">
      <c r="A537" s="132">
        <f t="shared" si="28"/>
        <v>527</v>
      </c>
      <c r="B537" s="133" t="s">
        <v>932</v>
      </c>
      <c r="C537" s="91" t="s">
        <v>1471</v>
      </c>
      <c r="D537" s="179" t="s">
        <v>937</v>
      </c>
      <c r="E537" s="180">
        <v>73.59</v>
      </c>
      <c r="F537" s="181">
        <f t="shared" si="26"/>
        <v>29.999999999999996</v>
      </c>
      <c r="G537" s="180">
        <v>2207.6999999999998</v>
      </c>
      <c r="H537" s="180"/>
      <c r="I537" s="180">
        <v>250</v>
      </c>
      <c r="J537" s="180">
        <v>1150</v>
      </c>
      <c r="K537" s="182">
        <f t="shared" si="27"/>
        <v>3607.7</v>
      </c>
      <c r="L537" s="183"/>
      <c r="M537" s="196"/>
    </row>
    <row r="538" spans="1:13" s="102" customFormat="1" ht="39.75" customHeight="1" x14ac:dyDescent="0.25">
      <c r="A538" s="132">
        <f t="shared" si="28"/>
        <v>528</v>
      </c>
      <c r="B538" s="133" t="s">
        <v>932</v>
      </c>
      <c r="C538" s="91" t="s">
        <v>1472</v>
      </c>
      <c r="D538" s="179" t="s">
        <v>937</v>
      </c>
      <c r="E538" s="180">
        <v>73.59</v>
      </c>
      <c r="F538" s="181">
        <f t="shared" si="26"/>
        <v>29.999999999999996</v>
      </c>
      <c r="G538" s="180">
        <v>2207.6999999999998</v>
      </c>
      <c r="H538" s="180"/>
      <c r="I538" s="180">
        <v>250</v>
      </c>
      <c r="J538" s="180">
        <v>1150</v>
      </c>
      <c r="K538" s="182">
        <f t="shared" si="27"/>
        <v>3607.7</v>
      </c>
      <c r="L538" s="183"/>
      <c r="M538" s="196"/>
    </row>
    <row r="539" spans="1:13" s="102" customFormat="1" ht="39.75" customHeight="1" x14ac:dyDescent="0.25">
      <c r="A539" s="132">
        <f t="shared" si="28"/>
        <v>529</v>
      </c>
      <c r="B539" s="133" t="s">
        <v>932</v>
      </c>
      <c r="C539" s="91" t="s">
        <v>1473</v>
      </c>
      <c r="D539" s="179" t="s">
        <v>937</v>
      </c>
      <c r="E539" s="180">
        <v>73.59</v>
      </c>
      <c r="F539" s="181">
        <f t="shared" si="26"/>
        <v>29.999999999999996</v>
      </c>
      <c r="G539" s="180">
        <v>2207.6999999999998</v>
      </c>
      <c r="H539" s="180"/>
      <c r="I539" s="180">
        <v>250</v>
      </c>
      <c r="J539" s="180">
        <v>1150</v>
      </c>
      <c r="K539" s="182">
        <f t="shared" si="27"/>
        <v>3607.7</v>
      </c>
      <c r="L539" s="183"/>
      <c r="M539" s="196"/>
    </row>
    <row r="540" spans="1:13" s="102" customFormat="1" ht="39.75" customHeight="1" x14ac:dyDescent="0.25">
      <c r="A540" s="132">
        <f t="shared" si="28"/>
        <v>530</v>
      </c>
      <c r="B540" s="133" t="s">
        <v>932</v>
      </c>
      <c r="C540" s="91" t="s">
        <v>1474</v>
      </c>
      <c r="D540" s="179" t="s">
        <v>937</v>
      </c>
      <c r="E540" s="180">
        <v>73.59</v>
      </c>
      <c r="F540" s="181">
        <f t="shared" si="26"/>
        <v>29.999999999999996</v>
      </c>
      <c r="G540" s="180">
        <v>2207.6999999999998</v>
      </c>
      <c r="H540" s="180"/>
      <c r="I540" s="180">
        <v>250</v>
      </c>
      <c r="J540" s="180">
        <v>1150</v>
      </c>
      <c r="K540" s="182">
        <f t="shared" si="27"/>
        <v>3607.7</v>
      </c>
      <c r="L540" s="183"/>
      <c r="M540" s="196"/>
    </row>
    <row r="541" spans="1:13" s="102" customFormat="1" ht="39.75" customHeight="1" x14ac:dyDescent="0.25">
      <c r="A541" s="132">
        <f t="shared" si="28"/>
        <v>531</v>
      </c>
      <c r="B541" s="133" t="s">
        <v>932</v>
      </c>
      <c r="C541" s="91" t="s">
        <v>1475</v>
      </c>
      <c r="D541" s="179" t="s">
        <v>937</v>
      </c>
      <c r="E541" s="180">
        <v>73.59</v>
      </c>
      <c r="F541" s="181">
        <f t="shared" si="26"/>
        <v>29.999999999999996</v>
      </c>
      <c r="G541" s="180">
        <v>2207.6999999999998</v>
      </c>
      <c r="H541" s="180"/>
      <c r="I541" s="180">
        <v>250</v>
      </c>
      <c r="J541" s="180">
        <v>1150</v>
      </c>
      <c r="K541" s="182">
        <f t="shared" si="27"/>
        <v>3607.7</v>
      </c>
      <c r="L541" s="183"/>
      <c r="M541" s="196"/>
    </row>
    <row r="542" spans="1:13" s="102" customFormat="1" ht="39.75" customHeight="1" x14ac:dyDescent="0.25">
      <c r="A542" s="132">
        <f t="shared" si="28"/>
        <v>532</v>
      </c>
      <c r="B542" s="133" t="s">
        <v>932</v>
      </c>
      <c r="C542" s="91" t="s">
        <v>1476</v>
      </c>
      <c r="D542" s="179" t="s">
        <v>937</v>
      </c>
      <c r="E542" s="180">
        <v>73.59</v>
      </c>
      <c r="F542" s="181">
        <f t="shared" si="26"/>
        <v>29.999999999999996</v>
      </c>
      <c r="G542" s="180">
        <v>2207.6999999999998</v>
      </c>
      <c r="H542" s="180"/>
      <c r="I542" s="180">
        <v>250</v>
      </c>
      <c r="J542" s="180">
        <v>1150</v>
      </c>
      <c r="K542" s="182">
        <f t="shared" si="27"/>
        <v>3607.7</v>
      </c>
      <c r="L542" s="183"/>
      <c r="M542" s="196"/>
    </row>
    <row r="543" spans="1:13" s="102" customFormat="1" ht="39.75" customHeight="1" x14ac:dyDescent="0.25">
      <c r="A543" s="132">
        <f t="shared" si="28"/>
        <v>533</v>
      </c>
      <c r="B543" s="133" t="s">
        <v>932</v>
      </c>
      <c r="C543" s="91" t="s">
        <v>1477</v>
      </c>
      <c r="D543" s="179" t="s">
        <v>937</v>
      </c>
      <c r="E543" s="180">
        <v>73.59</v>
      </c>
      <c r="F543" s="181">
        <f t="shared" si="26"/>
        <v>29.999999999999996</v>
      </c>
      <c r="G543" s="180">
        <v>2207.6999999999998</v>
      </c>
      <c r="H543" s="180"/>
      <c r="I543" s="180">
        <v>250</v>
      </c>
      <c r="J543" s="180">
        <v>1150</v>
      </c>
      <c r="K543" s="182">
        <f t="shared" si="27"/>
        <v>3607.7</v>
      </c>
      <c r="L543" s="183"/>
      <c r="M543" s="196"/>
    </row>
    <row r="544" spans="1:13" s="102" customFormat="1" ht="39.75" customHeight="1" x14ac:dyDescent="0.25">
      <c r="A544" s="132">
        <f t="shared" si="28"/>
        <v>534</v>
      </c>
      <c r="B544" s="133" t="s">
        <v>932</v>
      </c>
      <c r="C544" s="91" t="s">
        <v>1478</v>
      </c>
      <c r="D544" s="179" t="s">
        <v>937</v>
      </c>
      <c r="E544" s="180">
        <v>73.59</v>
      </c>
      <c r="F544" s="181">
        <f t="shared" si="26"/>
        <v>29.999999999999996</v>
      </c>
      <c r="G544" s="180">
        <v>2207.6999999999998</v>
      </c>
      <c r="H544" s="180"/>
      <c r="I544" s="180">
        <v>250</v>
      </c>
      <c r="J544" s="180">
        <v>1150</v>
      </c>
      <c r="K544" s="182">
        <f t="shared" si="27"/>
        <v>3607.7</v>
      </c>
      <c r="L544" s="183"/>
      <c r="M544" s="196"/>
    </row>
    <row r="545" spans="1:13" s="102" customFormat="1" ht="39.75" customHeight="1" x14ac:dyDescent="0.25">
      <c r="A545" s="132">
        <f t="shared" si="28"/>
        <v>535</v>
      </c>
      <c r="B545" s="133" t="s">
        <v>932</v>
      </c>
      <c r="C545" s="91" t="s">
        <v>1479</v>
      </c>
      <c r="D545" s="179" t="s">
        <v>937</v>
      </c>
      <c r="E545" s="180">
        <v>73.59</v>
      </c>
      <c r="F545" s="181">
        <f t="shared" si="26"/>
        <v>29.999999999999996</v>
      </c>
      <c r="G545" s="180">
        <v>2207.6999999999998</v>
      </c>
      <c r="H545" s="180"/>
      <c r="I545" s="180">
        <v>250</v>
      </c>
      <c r="J545" s="180">
        <v>1150</v>
      </c>
      <c r="K545" s="182">
        <f t="shared" si="27"/>
        <v>3607.7</v>
      </c>
      <c r="L545" s="183"/>
      <c r="M545" s="196"/>
    </row>
    <row r="546" spans="1:13" s="102" customFormat="1" ht="39.75" customHeight="1" x14ac:dyDescent="0.25">
      <c r="A546" s="132">
        <f t="shared" si="28"/>
        <v>536</v>
      </c>
      <c r="B546" s="133" t="s">
        <v>932</v>
      </c>
      <c r="C546" s="91" t="s">
        <v>1480</v>
      </c>
      <c r="D546" s="179" t="s">
        <v>937</v>
      </c>
      <c r="E546" s="180">
        <v>73.59</v>
      </c>
      <c r="F546" s="181">
        <f t="shared" si="26"/>
        <v>29.999999999999996</v>
      </c>
      <c r="G546" s="180">
        <v>2207.6999999999998</v>
      </c>
      <c r="H546" s="180"/>
      <c r="I546" s="180">
        <v>250</v>
      </c>
      <c r="J546" s="180">
        <v>1150</v>
      </c>
      <c r="K546" s="182">
        <f t="shared" si="27"/>
        <v>3607.7</v>
      </c>
      <c r="L546" s="183"/>
      <c r="M546" s="196"/>
    </row>
    <row r="547" spans="1:13" s="102" customFormat="1" ht="39.75" customHeight="1" x14ac:dyDescent="0.25">
      <c r="A547" s="132">
        <f t="shared" si="28"/>
        <v>537</v>
      </c>
      <c r="B547" s="133" t="s">
        <v>932</v>
      </c>
      <c r="C547" s="91" t="s">
        <v>1481</v>
      </c>
      <c r="D547" s="179" t="s">
        <v>937</v>
      </c>
      <c r="E547" s="180">
        <v>73.59</v>
      </c>
      <c r="F547" s="181">
        <f t="shared" si="26"/>
        <v>29.999999999999996</v>
      </c>
      <c r="G547" s="180">
        <v>2207.6999999999998</v>
      </c>
      <c r="H547" s="180"/>
      <c r="I547" s="180">
        <v>250</v>
      </c>
      <c r="J547" s="180">
        <v>1150</v>
      </c>
      <c r="K547" s="182">
        <f t="shared" si="27"/>
        <v>3607.7</v>
      </c>
      <c r="L547" s="183"/>
      <c r="M547" s="196"/>
    </row>
    <row r="548" spans="1:13" s="102" customFormat="1" ht="39.75" customHeight="1" x14ac:dyDescent="0.25">
      <c r="A548" s="132">
        <f t="shared" si="28"/>
        <v>538</v>
      </c>
      <c r="B548" s="133" t="s">
        <v>932</v>
      </c>
      <c r="C548" s="91" t="s">
        <v>1482</v>
      </c>
      <c r="D548" s="179" t="s">
        <v>937</v>
      </c>
      <c r="E548" s="180">
        <v>73.59</v>
      </c>
      <c r="F548" s="181">
        <f t="shared" si="26"/>
        <v>29.999999999999996</v>
      </c>
      <c r="G548" s="180">
        <v>2207.6999999999998</v>
      </c>
      <c r="H548" s="180"/>
      <c r="I548" s="180">
        <v>250</v>
      </c>
      <c r="J548" s="180">
        <v>1150</v>
      </c>
      <c r="K548" s="182">
        <f t="shared" si="27"/>
        <v>3607.7</v>
      </c>
      <c r="L548" s="183"/>
      <c r="M548" s="196"/>
    </row>
    <row r="549" spans="1:13" s="102" customFormat="1" ht="39.75" customHeight="1" x14ac:dyDescent="0.25">
      <c r="A549" s="132">
        <f t="shared" si="28"/>
        <v>539</v>
      </c>
      <c r="B549" s="133" t="s">
        <v>932</v>
      </c>
      <c r="C549" s="91" t="s">
        <v>1483</v>
      </c>
      <c r="D549" s="179" t="s">
        <v>937</v>
      </c>
      <c r="E549" s="180">
        <v>73.59</v>
      </c>
      <c r="F549" s="181">
        <f t="shared" si="26"/>
        <v>29.999999999999996</v>
      </c>
      <c r="G549" s="180">
        <v>2207.6999999999998</v>
      </c>
      <c r="H549" s="180"/>
      <c r="I549" s="180">
        <v>250</v>
      </c>
      <c r="J549" s="180">
        <v>1150</v>
      </c>
      <c r="K549" s="182">
        <f t="shared" si="27"/>
        <v>3607.7</v>
      </c>
      <c r="L549" s="183"/>
      <c r="M549" s="196"/>
    </row>
    <row r="550" spans="1:13" s="102" customFormat="1" ht="39.75" customHeight="1" x14ac:dyDescent="0.25">
      <c r="A550" s="132">
        <f t="shared" si="28"/>
        <v>540</v>
      </c>
      <c r="B550" s="133" t="s">
        <v>932</v>
      </c>
      <c r="C550" s="91" t="s">
        <v>1484</v>
      </c>
      <c r="D550" s="179" t="s">
        <v>937</v>
      </c>
      <c r="E550" s="180">
        <v>73.59</v>
      </c>
      <c r="F550" s="181">
        <f t="shared" si="26"/>
        <v>29.999999999999996</v>
      </c>
      <c r="G550" s="180">
        <v>2207.6999999999998</v>
      </c>
      <c r="H550" s="180"/>
      <c r="I550" s="180">
        <v>250</v>
      </c>
      <c r="J550" s="180">
        <v>1150</v>
      </c>
      <c r="K550" s="182">
        <f t="shared" si="27"/>
        <v>3607.7</v>
      </c>
      <c r="L550" s="183"/>
      <c r="M550" s="196"/>
    </row>
    <row r="551" spans="1:13" s="102" customFormat="1" ht="39.75" customHeight="1" x14ac:dyDescent="0.25">
      <c r="A551" s="132">
        <f t="shared" si="28"/>
        <v>541</v>
      </c>
      <c r="B551" s="133" t="s">
        <v>932</v>
      </c>
      <c r="C551" s="91" t="s">
        <v>1485</v>
      </c>
      <c r="D551" s="179" t="s">
        <v>937</v>
      </c>
      <c r="E551" s="180">
        <v>73.59</v>
      </c>
      <c r="F551" s="181">
        <f t="shared" si="26"/>
        <v>29.999999999999996</v>
      </c>
      <c r="G551" s="180">
        <v>2207.6999999999998</v>
      </c>
      <c r="H551" s="180"/>
      <c r="I551" s="180">
        <v>250</v>
      </c>
      <c r="J551" s="180">
        <v>1150</v>
      </c>
      <c r="K551" s="182">
        <f t="shared" si="27"/>
        <v>3607.7</v>
      </c>
      <c r="L551" s="183"/>
      <c r="M551" s="196"/>
    </row>
    <row r="552" spans="1:13" s="102" customFormat="1" ht="39.75" customHeight="1" x14ac:dyDescent="0.25">
      <c r="A552" s="132">
        <f t="shared" si="28"/>
        <v>542</v>
      </c>
      <c r="B552" s="133" t="s">
        <v>932</v>
      </c>
      <c r="C552" s="91" t="s">
        <v>1486</v>
      </c>
      <c r="D552" s="179" t="s">
        <v>937</v>
      </c>
      <c r="E552" s="180">
        <v>73.59</v>
      </c>
      <c r="F552" s="181">
        <f t="shared" si="26"/>
        <v>29.999999999999996</v>
      </c>
      <c r="G552" s="180">
        <v>2207.6999999999998</v>
      </c>
      <c r="H552" s="180"/>
      <c r="I552" s="180">
        <v>250</v>
      </c>
      <c r="J552" s="180">
        <v>1150</v>
      </c>
      <c r="K552" s="182">
        <f t="shared" si="27"/>
        <v>3607.7</v>
      </c>
      <c r="L552" s="183"/>
      <c r="M552" s="196"/>
    </row>
    <row r="553" spans="1:13" s="102" customFormat="1" ht="39.75" customHeight="1" x14ac:dyDescent="0.25">
      <c r="A553" s="132">
        <f t="shared" si="28"/>
        <v>543</v>
      </c>
      <c r="B553" s="133" t="s">
        <v>932</v>
      </c>
      <c r="C553" s="91" t="s">
        <v>1487</v>
      </c>
      <c r="D553" s="179" t="s">
        <v>937</v>
      </c>
      <c r="E553" s="180">
        <v>73.59</v>
      </c>
      <c r="F553" s="181">
        <f t="shared" si="26"/>
        <v>29.999999999999996</v>
      </c>
      <c r="G553" s="180">
        <v>2207.6999999999998</v>
      </c>
      <c r="H553" s="180"/>
      <c r="I553" s="180">
        <v>250</v>
      </c>
      <c r="J553" s="180">
        <v>1150</v>
      </c>
      <c r="K553" s="182">
        <f t="shared" si="27"/>
        <v>3607.7</v>
      </c>
      <c r="L553" s="183"/>
      <c r="M553" s="196"/>
    </row>
    <row r="554" spans="1:13" s="102" customFormat="1" ht="39.75" customHeight="1" x14ac:dyDescent="0.25">
      <c r="A554" s="132">
        <f t="shared" si="28"/>
        <v>544</v>
      </c>
      <c r="B554" s="133" t="s">
        <v>932</v>
      </c>
      <c r="C554" s="91" t="s">
        <v>1488</v>
      </c>
      <c r="D554" s="179" t="s">
        <v>937</v>
      </c>
      <c r="E554" s="180">
        <v>73.59</v>
      </c>
      <c r="F554" s="181">
        <f t="shared" si="26"/>
        <v>29.999999999999996</v>
      </c>
      <c r="G554" s="180">
        <v>2207.6999999999998</v>
      </c>
      <c r="H554" s="180"/>
      <c r="I554" s="180">
        <v>250</v>
      </c>
      <c r="J554" s="180">
        <v>1150</v>
      </c>
      <c r="K554" s="182">
        <f t="shared" si="27"/>
        <v>3607.7</v>
      </c>
      <c r="L554" s="183"/>
      <c r="M554" s="196"/>
    </row>
    <row r="555" spans="1:13" s="102" customFormat="1" ht="39.75" customHeight="1" x14ac:dyDescent="0.25">
      <c r="A555" s="132">
        <f t="shared" si="28"/>
        <v>545</v>
      </c>
      <c r="B555" s="133" t="s">
        <v>932</v>
      </c>
      <c r="C555" s="91" t="s">
        <v>1489</v>
      </c>
      <c r="D555" s="179" t="s">
        <v>937</v>
      </c>
      <c r="E555" s="180">
        <v>73.59</v>
      </c>
      <c r="F555" s="181">
        <f t="shared" si="26"/>
        <v>29.999999999999996</v>
      </c>
      <c r="G555" s="180">
        <v>2207.6999999999998</v>
      </c>
      <c r="H555" s="180"/>
      <c r="I555" s="180">
        <v>250</v>
      </c>
      <c r="J555" s="180">
        <v>1150</v>
      </c>
      <c r="K555" s="182">
        <f t="shared" si="27"/>
        <v>3607.7</v>
      </c>
      <c r="L555" s="183"/>
      <c r="M555" s="196"/>
    </row>
    <row r="556" spans="1:13" s="102" customFormat="1" ht="39.75" customHeight="1" x14ac:dyDescent="0.25">
      <c r="A556" s="132">
        <f t="shared" si="28"/>
        <v>546</v>
      </c>
      <c r="B556" s="133" t="s">
        <v>932</v>
      </c>
      <c r="C556" s="91" t="s">
        <v>1490</v>
      </c>
      <c r="D556" s="179" t="s">
        <v>937</v>
      </c>
      <c r="E556" s="180">
        <v>73.59</v>
      </c>
      <c r="F556" s="181">
        <f t="shared" si="26"/>
        <v>29.999999999999996</v>
      </c>
      <c r="G556" s="180">
        <v>2207.6999999999998</v>
      </c>
      <c r="H556" s="180"/>
      <c r="I556" s="180">
        <v>250</v>
      </c>
      <c r="J556" s="180">
        <v>1150</v>
      </c>
      <c r="K556" s="182">
        <f t="shared" si="27"/>
        <v>3607.7</v>
      </c>
      <c r="L556" s="183"/>
      <c r="M556" s="196"/>
    </row>
    <row r="557" spans="1:13" s="102" customFormat="1" ht="39.75" customHeight="1" x14ac:dyDescent="0.25">
      <c r="A557" s="132">
        <f t="shared" si="28"/>
        <v>547</v>
      </c>
      <c r="B557" s="133" t="s">
        <v>932</v>
      </c>
      <c r="C557" s="91" t="s">
        <v>1491</v>
      </c>
      <c r="D557" s="179" t="s">
        <v>1492</v>
      </c>
      <c r="E557" s="180">
        <v>75.64</v>
      </c>
      <c r="F557" s="181">
        <f t="shared" si="26"/>
        <v>29.999999999999996</v>
      </c>
      <c r="G557" s="180">
        <v>2269.1999999999998</v>
      </c>
      <c r="H557" s="180">
        <v>50</v>
      </c>
      <c r="I557" s="180">
        <v>250</v>
      </c>
      <c r="J557" s="180">
        <v>1150</v>
      </c>
      <c r="K557" s="182">
        <f t="shared" si="27"/>
        <v>3719.2</v>
      </c>
      <c r="L557" s="183"/>
      <c r="M557" s="196"/>
    </row>
    <row r="558" spans="1:13" s="102" customFormat="1" ht="39.75" customHeight="1" x14ac:dyDescent="0.25">
      <c r="A558" s="132">
        <f t="shared" si="28"/>
        <v>548</v>
      </c>
      <c r="B558" s="133" t="s">
        <v>932</v>
      </c>
      <c r="C558" s="91" t="s">
        <v>1493</v>
      </c>
      <c r="D558" s="179" t="s">
        <v>937</v>
      </c>
      <c r="E558" s="180">
        <v>73.59</v>
      </c>
      <c r="F558" s="181">
        <f t="shared" si="26"/>
        <v>29.999999999999996</v>
      </c>
      <c r="G558" s="180">
        <v>2207.6999999999998</v>
      </c>
      <c r="H558" s="180">
        <v>50</v>
      </c>
      <c r="I558" s="180">
        <v>250</v>
      </c>
      <c r="J558" s="180">
        <v>1150</v>
      </c>
      <c r="K558" s="182">
        <f t="shared" si="27"/>
        <v>3657.7</v>
      </c>
      <c r="L558" s="183"/>
      <c r="M558" s="196"/>
    </row>
    <row r="559" spans="1:13" s="102" customFormat="1" ht="39.75" customHeight="1" x14ac:dyDescent="0.25">
      <c r="A559" s="132">
        <f t="shared" si="28"/>
        <v>549</v>
      </c>
      <c r="B559" s="133" t="s">
        <v>932</v>
      </c>
      <c r="C559" s="91" t="s">
        <v>1494</v>
      </c>
      <c r="D559" s="179" t="s">
        <v>937</v>
      </c>
      <c r="E559" s="180">
        <v>73.59</v>
      </c>
      <c r="F559" s="181">
        <f t="shared" si="26"/>
        <v>29.999999999999996</v>
      </c>
      <c r="G559" s="180">
        <v>2207.6999999999998</v>
      </c>
      <c r="H559" s="180"/>
      <c r="I559" s="180">
        <v>250</v>
      </c>
      <c r="J559" s="180">
        <v>1150</v>
      </c>
      <c r="K559" s="182">
        <f t="shared" si="27"/>
        <v>3607.7</v>
      </c>
      <c r="L559" s="183"/>
      <c r="M559" s="196"/>
    </row>
    <row r="560" spans="1:13" s="102" customFormat="1" ht="39.75" customHeight="1" x14ac:dyDescent="0.25">
      <c r="A560" s="132">
        <f t="shared" si="28"/>
        <v>550</v>
      </c>
      <c r="B560" s="133" t="s">
        <v>932</v>
      </c>
      <c r="C560" s="91" t="s">
        <v>1495</v>
      </c>
      <c r="D560" s="179" t="s">
        <v>937</v>
      </c>
      <c r="E560" s="180">
        <v>73.59</v>
      </c>
      <c r="F560" s="181">
        <f t="shared" si="26"/>
        <v>29.999999999999996</v>
      </c>
      <c r="G560" s="180">
        <v>2207.6999999999998</v>
      </c>
      <c r="H560" s="180"/>
      <c r="I560" s="180">
        <v>250</v>
      </c>
      <c r="J560" s="180">
        <v>1150</v>
      </c>
      <c r="K560" s="182">
        <f t="shared" si="27"/>
        <v>3607.7</v>
      </c>
      <c r="L560" s="183"/>
      <c r="M560" s="196"/>
    </row>
    <row r="561" spans="1:13" s="102" customFormat="1" ht="39.75" customHeight="1" x14ac:dyDescent="0.25">
      <c r="A561" s="132">
        <f t="shared" si="28"/>
        <v>551</v>
      </c>
      <c r="B561" s="133" t="s">
        <v>932</v>
      </c>
      <c r="C561" s="91" t="s">
        <v>1496</v>
      </c>
      <c r="D561" s="179" t="s">
        <v>937</v>
      </c>
      <c r="E561" s="180">
        <v>73.59</v>
      </c>
      <c r="F561" s="181">
        <f t="shared" si="26"/>
        <v>29.999999999999996</v>
      </c>
      <c r="G561" s="180">
        <v>2207.6999999999998</v>
      </c>
      <c r="H561" s="180"/>
      <c r="I561" s="180">
        <v>250</v>
      </c>
      <c r="J561" s="180">
        <v>1150</v>
      </c>
      <c r="K561" s="182">
        <f t="shared" si="27"/>
        <v>3607.7</v>
      </c>
      <c r="L561" s="183"/>
      <c r="M561" s="196"/>
    </row>
    <row r="562" spans="1:13" s="102" customFormat="1" ht="39.75" customHeight="1" x14ac:dyDescent="0.25">
      <c r="A562" s="132">
        <f t="shared" si="28"/>
        <v>552</v>
      </c>
      <c r="B562" s="133" t="s">
        <v>932</v>
      </c>
      <c r="C562" s="91" t="s">
        <v>1497</v>
      </c>
      <c r="D562" s="179" t="s">
        <v>937</v>
      </c>
      <c r="E562" s="180">
        <v>73.59</v>
      </c>
      <c r="F562" s="181">
        <f t="shared" si="26"/>
        <v>29.999999999999996</v>
      </c>
      <c r="G562" s="180">
        <v>2207.6999999999998</v>
      </c>
      <c r="H562" s="180"/>
      <c r="I562" s="180">
        <v>250</v>
      </c>
      <c r="J562" s="180">
        <v>1150</v>
      </c>
      <c r="K562" s="182">
        <f t="shared" si="27"/>
        <v>3607.7</v>
      </c>
      <c r="L562" s="183"/>
      <c r="M562" s="196"/>
    </row>
    <row r="563" spans="1:13" s="102" customFormat="1" ht="39.75" customHeight="1" x14ac:dyDescent="0.25">
      <c r="A563" s="132">
        <f t="shared" si="28"/>
        <v>553</v>
      </c>
      <c r="B563" s="133" t="s">
        <v>932</v>
      </c>
      <c r="C563" s="91" t="s">
        <v>1498</v>
      </c>
      <c r="D563" s="179" t="s">
        <v>937</v>
      </c>
      <c r="E563" s="180">
        <v>73.59</v>
      </c>
      <c r="F563" s="181">
        <f t="shared" si="26"/>
        <v>29.999999999999996</v>
      </c>
      <c r="G563" s="180">
        <v>2207.6999999999998</v>
      </c>
      <c r="H563" s="180"/>
      <c r="I563" s="180">
        <v>250</v>
      </c>
      <c r="J563" s="180">
        <v>1150</v>
      </c>
      <c r="K563" s="182">
        <f t="shared" si="27"/>
        <v>3607.7</v>
      </c>
      <c r="L563" s="183"/>
      <c r="M563" s="196"/>
    </row>
    <row r="564" spans="1:13" s="102" customFormat="1" ht="39.75" customHeight="1" x14ac:dyDescent="0.25">
      <c r="A564" s="132">
        <f t="shared" si="28"/>
        <v>554</v>
      </c>
      <c r="B564" s="133" t="s">
        <v>932</v>
      </c>
      <c r="C564" s="91" t="s">
        <v>1499</v>
      </c>
      <c r="D564" s="179" t="s">
        <v>937</v>
      </c>
      <c r="E564" s="180">
        <v>73.59</v>
      </c>
      <c r="F564" s="181">
        <f t="shared" si="26"/>
        <v>29.999999999999996</v>
      </c>
      <c r="G564" s="180">
        <v>2207.6999999999998</v>
      </c>
      <c r="H564" s="180"/>
      <c r="I564" s="180">
        <v>250</v>
      </c>
      <c r="J564" s="180">
        <v>1150</v>
      </c>
      <c r="K564" s="182">
        <f t="shared" si="27"/>
        <v>3607.7</v>
      </c>
      <c r="L564" s="183"/>
      <c r="M564" s="196"/>
    </row>
    <row r="565" spans="1:13" s="102" customFormat="1" ht="39.75" customHeight="1" x14ac:dyDescent="0.25">
      <c r="A565" s="132">
        <f t="shared" si="28"/>
        <v>555</v>
      </c>
      <c r="B565" s="133" t="s">
        <v>932</v>
      </c>
      <c r="C565" s="91" t="s">
        <v>1500</v>
      </c>
      <c r="D565" s="179" t="s">
        <v>937</v>
      </c>
      <c r="E565" s="180">
        <v>73.59</v>
      </c>
      <c r="F565" s="181">
        <f t="shared" si="26"/>
        <v>29.999999999999996</v>
      </c>
      <c r="G565" s="180">
        <v>2207.6999999999998</v>
      </c>
      <c r="H565" s="180"/>
      <c r="I565" s="180">
        <v>250</v>
      </c>
      <c r="J565" s="180">
        <v>1150</v>
      </c>
      <c r="K565" s="182">
        <f t="shared" ref="K565:K573" si="29">SUM(G565:J565)</f>
        <v>3607.7</v>
      </c>
      <c r="L565" s="183"/>
      <c r="M565" s="196"/>
    </row>
    <row r="566" spans="1:13" s="102" customFormat="1" ht="39.75" customHeight="1" x14ac:dyDescent="0.25">
      <c r="A566" s="132">
        <f t="shared" si="28"/>
        <v>556</v>
      </c>
      <c r="B566" s="133" t="s">
        <v>932</v>
      </c>
      <c r="C566" s="91" t="s">
        <v>1501</v>
      </c>
      <c r="D566" s="179" t="s">
        <v>937</v>
      </c>
      <c r="E566" s="180">
        <v>73.59</v>
      </c>
      <c r="F566" s="181">
        <f t="shared" ref="F566:F573" si="30">G566/E566</f>
        <v>29.999999999999996</v>
      </c>
      <c r="G566" s="180">
        <v>2207.6999999999998</v>
      </c>
      <c r="H566" s="180"/>
      <c r="I566" s="180">
        <v>250</v>
      </c>
      <c r="J566" s="180">
        <v>1150</v>
      </c>
      <c r="K566" s="182">
        <f t="shared" si="29"/>
        <v>3607.7</v>
      </c>
      <c r="L566" s="183"/>
      <c r="M566" s="196"/>
    </row>
    <row r="567" spans="1:13" s="102" customFormat="1" ht="39.75" customHeight="1" x14ac:dyDescent="0.25">
      <c r="A567" s="132">
        <f t="shared" si="28"/>
        <v>557</v>
      </c>
      <c r="B567" s="133" t="s">
        <v>932</v>
      </c>
      <c r="C567" s="91" t="s">
        <v>1502</v>
      </c>
      <c r="D567" s="179" t="s">
        <v>937</v>
      </c>
      <c r="E567" s="180">
        <v>73.59</v>
      </c>
      <c r="F567" s="181">
        <f t="shared" si="30"/>
        <v>29.999999999999996</v>
      </c>
      <c r="G567" s="180">
        <v>2207.6999999999998</v>
      </c>
      <c r="H567" s="180"/>
      <c r="I567" s="180">
        <v>250</v>
      </c>
      <c r="J567" s="180">
        <v>1150</v>
      </c>
      <c r="K567" s="182">
        <f t="shared" si="29"/>
        <v>3607.7</v>
      </c>
      <c r="L567" s="183"/>
      <c r="M567" s="196"/>
    </row>
    <row r="568" spans="1:13" s="102" customFormat="1" ht="39.75" customHeight="1" x14ac:dyDescent="0.25">
      <c r="A568" s="132">
        <f t="shared" si="28"/>
        <v>558</v>
      </c>
      <c r="B568" s="133" t="s">
        <v>932</v>
      </c>
      <c r="C568" s="91" t="s">
        <v>1503</v>
      </c>
      <c r="D568" s="179" t="s">
        <v>937</v>
      </c>
      <c r="E568" s="180">
        <v>73.59</v>
      </c>
      <c r="F568" s="181">
        <f t="shared" si="30"/>
        <v>29.999999999999996</v>
      </c>
      <c r="G568" s="180">
        <v>2207.6999999999998</v>
      </c>
      <c r="H568" s="180"/>
      <c r="I568" s="180">
        <v>250</v>
      </c>
      <c r="J568" s="180">
        <v>1150</v>
      </c>
      <c r="K568" s="182">
        <f t="shared" si="29"/>
        <v>3607.7</v>
      </c>
      <c r="L568" s="183"/>
      <c r="M568" s="196"/>
    </row>
    <row r="569" spans="1:13" s="102" customFormat="1" ht="39.75" customHeight="1" x14ac:dyDescent="0.25">
      <c r="A569" s="132">
        <f t="shared" si="28"/>
        <v>559</v>
      </c>
      <c r="B569" s="133" t="s">
        <v>932</v>
      </c>
      <c r="C569" s="91" t="s">
        <v>1504</v>
      </c>
      <c r="D569" s="179" t="s">
        <v>937</v>
      </c>
      <c r="E569" s="180">
        <v>73.59</v>
      </c>
      <c r="F569" s="181">
        <f t="shared" si="30"/>
        <v>29.999999999999996</v>
      </c>
      <c r="G569" s="180">
        <v>2207.6999999999998</v>
      </c>
      <c r="H569" s="180"/>
      <c r="I569" s="180">
        <v>250</v>
      </c>
      <c r="J569" s="180">
        <v>1150</v>
      </c>
      <c r="K569" s="182">
        <f t="shared" si="29"/>
        <v>3607.7</v>
      </c>
      <c r="L569" s="183"/>
      <c r="M569" s="196"/>
    </row>
    <row r="570" spans="1:13" s="102" customFormat="1" ht="39.75" customHeight="1" x14ac:dyDescent="0.25">
      <c r="A570" s="132">
        <f t="shared" si="28"/>
        <v>560</v>
      </c>
      <c r="B570" s="133" t="s">
        <v>932</v>
      </c>
      <c r="C570" s="91" t="s">
        <v>1505</v>
      </c>
      <c r="D570" s="179" t="s">
        <v>937</v>
      </c>
      <c r="E570" s="180">
        <v>73.59</v>
      </c>
      <c r="F570" s="181">
        <f t="shared" si="30"/>
        <v>29.999999999999996</v>
      </c>
      <c r="G570" s="180">
        <v>2207.6999999999998</v>
      </c>
      <c r="H570" s="180"/>
      <c r="I570" s="180">
        <v>250</v>
      </c>
      <c r="J570" s="180">
        <v>1150</v>
      </c>
      <c r="K570" s="182">
        <f t="shared" si="29"/>
        <v>3607.7</v>
      </c>
      <c r="L570" s="183"/>
      <c r="M570" s="196"/>
    </row>
    <row r="571" spans="1:13" s="102" customFormat="1" ht="39.75" customHeight="1" x14ac:dyDescent="0.25">
      <c r="A571" s="132">
        <f t="shared" si="28"/>
        <v>561</v>
      </c>
      <c r="B571" s="133" t="s">
        <v>932</v>
      </c>
      <c r="C571" s="91" t="s">
        <v>1506</v>
      </c>
      <c r="D571" s="179" t="s">
        <v>937</v>
      </c>
      <c r="E571" s="180">
        <v>73.59</v>
      </c>
      <c r="F571" s="181">
        <f t="shared" si="30"/>
        <v>29.999999999999996</v>
      </c>
      <c r="G571" s="180">
        <v>2207.6999999999998</v>
      </c>
      <c r="H571" s="180"/>
      <c r="I571" s="180">
        <v>250</v>
      </c>
      <c r="J571" s="180">
        <v>1150</v>
      </c>
      <c r="K571" s="182">
        <f t="shared" si="29"/>
        <v>3607.7</v>
      </c>
      <c r="L571" s="183"/>
      <c r="M571" s="196"/>
    </row>
    <row r="572" spans="1:13" s="102" customFormat="1" ht="39.75" customHeight="1" x14ac:dyDescent="0.25">
      <c r="A572" s="132">
        <f t="shared" si="28"/>
        <v>562</v>
      </c>
      <c r="B572" s="133" t="s">
        <v>932</v>
      </c>
      <c r="C572" s="91" t="s">
        <v>1507</v>
      </c>
      <c r="D572" s="179" t="s">
        <v>937</v>
      </c>
      <c r="E572" s="180">
        <v>73.59</v>
      </c>
      <c r="F572" s="181">
        <f t="shared" si="30"/>
        <v>29.999999999999996</v>
      </c>
      <c r="G572" s="180">
        <v>2207.6999999999998</v>
      </c>
      <c r="H572" s="180"/>
      <c r="I572" s="180">
        <v>250</v>
      </c>
      <c r="J572" s="180">
        <v>1150</v>
      </c>
      <c r="K572" s="182">
        <f t="shared" si="29"/>
        <v>3607.7</v>
      </c>
      <c r="L572" s="183"/>
      <c r="M572" s="196"/>
    </row>
    <row r="573" spans="1:13" s="102" customFormat="1" ht="39.75" customHeight="1" x14ac:dyDescent="0.25">
      <c r="A573" s="132">
        <f t="shared" si="28"/>
        <v>563</v>
      </c>
      <c r="B573" s="133" t="s">
        <v>932</v>
      </c>
      <c r="C573" s="91" t="s">
        <v>1508</v>
      </c>
      <c r="D573" s="179" t="s">
        <v>937</v>
      </c>
      <c r="E573" s="180">
        <v>73.59</v>
      </c>
      <c r="F573" s="181">
        <f t="shared" si="30"/>
        <v>29.999999999999996</v>
      </c>
      <c r="G573" s="180">
        <v>2207.6999999999998</v>
      </c>
      <c r="H573" s="180"/>
      <c r="I573" s="180">
        <v>250</v>
      </c>
      <c r="J573" s="180">
        <v>1150</v>
      </c>
      <c r="K573" s="182">
        <f t="shared" si="29"/>
        <v>3607.7</v>
      </c>
      <c r="L573" s="183"/>
      <c r="M573" s="196"/>
    </row>
    <row r="574" spans="1:13" s="102" customFormat="1" ht="39.75" customHeight="1" x14ac:dyDescent="0.25">
      <c r="A574" s="132">
        <f t="shared" si="28"/>
        <v>564</v>
      </c>
      <c r="B574" s="133" t="s">
        <v>932</v>
      </c>
      <c r="C574" s="91" t="s">
        <v>1509</v>
      </c>
      <c r="D574" s="179" t="s">
        <v>934</v>
      </c>
      <c r="E574" s="180">
        <v>71.400000000000006</v>
      </c>
      <c r="F574" s="181">
        <f>G574/E574</f>
        <v>29.999999999999996</v>
      </c>
      <c r="G574" s="180">
        <v>2142</v>
      </c>
      <c r="H574" s="180"/>
      <c r="I574" s="180">
        <v>250</v>
      </c>
      <c r="J574" s="180">
        <v>1380</v>
      </c>
      <c r="K574" s="182">
        <f>SUM(G574:J574)</f>
        <v>3772</v>
      </c>
      <c r="L574" s="183"/>
      <c r="M574" s="196"/>
    </row>
    <row r="575" spans="1:13" s="102" customFormat="1" ht="39.75" customHeight="1" x14ac:dyDescent="0.25">
      <c r="A575" s="132">
        <f t="shared" si="28"/>
        <v>565</v>
      </c>
      <c r="B575" s="133" t="s">
        <v>932</v>
      </c>
      <c r="C575" s="91" t="s">
        <v>1510</v>
      </c>
      <c r="D575" s="179" t="s">
        <v>934</v>
      </c>
      <c r="E575" s="180">
        <v>71.400000000000006</v>
      </c>
      <c r="F575" s="181">
        <f t="shared" ref="F575:F638" si="31">G575/E575</f>
        <v>29.999999999999996</v>
      </c>
      <c r="G575" s="180">
        <v>2142</v>
      </c>
      <c r="H575" s="180"/>
      <c r="I575" s="180">
        <v>250</v>
      </c>
      <c r="J575" s="180">
        <v>1380</v>
      </c>
      <c r="K575" s="182">
        <f t="shared" ref="K575:K577" si="32">SUM(G575:J575)</f>
        <v>3772</v>
      </c>
      <c r="L575" s="183"/>
      <c r="M575" s="196"/>
    </row>
    <row r="576" spans="1:13" s="102" customFormat="1" ht="39.75" customHeight="1" x14ac:dyDescent="0.25">
      <c r="A576" s="132">
        <f t="shared" si="28"/>
        <v>566</v>
      </c>
      <c r="B576" s="133" t="s">
        <v>932</v>
      </c>
      <c r="C576" s="91" t="s">
        <v>1511</v>
      </c>
      <c r="D576" s="179" t="s">
        <v>934</v>
      </c>
      <c r="E576" s="180">
        <v>71.400000000000006</v>
      </c>
      <c r="F576" s="181">
        <f t="shared" si="31"/>
        <v>29.999999999999996</v>
      </c>
      <c r="G576" s="180">
        <v>2142</v>
      </c>
      <c r="H576" s="180"/>
      <c r="I576" s="180">
        <v>250</v>
      </c>
      <c r="J576" s="180">
        <v>1380</v>
      </c>
      <c r="K576" s="182">
        <f t="shared" si="32"/>
        <v>3772</v>
      </c>
      <c r="L576" s="183"/>
      <c r="M576" s="196"/>
    </row>
    <row r="577" spans="1:13" s="102" customFormat="1" ht="39.75" customHeight="1" x14ac:dyDescent="0.25">
      <c r="A577" s="132">
        <f t="shared" si="28"/>
        <v>567</v>
      </c>
      <c r="B577" s="133" t="s">
        <v>932</v>
      </c>
      <c r="C577" s="91" t="s">
        <v>1512</v>
      </c>
      <c r="D577" s="179" t="s">
        <v>934</v>
      </c>
      <c r="E577" s="180">
        <v>71.400000000000006</v>
      </c>
      <c r="F577" s="181">
        <f t="shared" si="31"/>
        <v>29.999999999999996</v>
      </c>
      <c r="G577" s="180">
        <v>2142</v>
      </c>
      <c r="H577" s="180"/>
      <c r="I577" s="180">
        <v>250</v>
      </c>
      <c r="J577" s="180">
        <v>1380</v>
      </c>
      <c r="K577" s="182">
        <f t="shared" si="32"/>
        <v>3772</v>
      </c>
      <c r="L577" s="183"/>
      <c r="M577" s="196"/>
    </row>
    <row r="578" spans="1:13" s="102" customFormat="1" ht="39.75" customHeight="1" x14ac:dyDescent="0.25">
      <c r="A578" s="132">
        <f t="shared" si="28"/>
        <v>568</v>
      </c>
      <c r="B578" s="133" t="s">
        <v>932</v>
      </c>
      <c r="C578" s="91" t="s">
        <v>1513</v>
      </c>
      <c r="D578" s="179" t="s">
        <v>934</v>
      </c>
      <c r="E578" s="180">
        <v>71.400000000000006</v>
      </c>
      <c r="F578" s="181">
        <f>G578/E578</f>
        <v>93.791176470588226</v>
      </c>
      <c r="G578" s="180">
        <v>6696.69</v>
      </c>
      <c r="H578" s="180"/>
      <c r="I578" s="180">
        <v>750</v>
      </c>
      <c r="J578" s="180">
        <v>3450</v>
      </c>
      <c r="K578" s="182">
        <f>SUM(G578:J578)</f>
        <v>10896.689999999999</v>
      </c>
      <c r="L578" s="183" t="s">
        <v>1514</v>
      </c>
      <c r="M578" s="196"/>
    </row>
    <row r="579" spans="1:13" s="102" customFormat="1" ht="39.75" customHeight="1" x14ac:dyDescent="0.25">
      <c r="A579" s="132">
        <f t="shared" si="28"/>
        <v>569</v>
      </c>
      <c r="B579" s="133" t="s">
        <v>932</v>
      </c>
      <c r="C579" s="91" t="s">
        <v>1515</v>
      </c>
      <c r="D579" s="179" t="s">
        <v>934</v>
      </c>
      <c r="E579" s="180">
        <v>71.400000000000006</v>
      </c>
      <c r="F579" s="181">
        <f t="shared" ref="F579:F580" si="33">G579/E579</f>
        <v>93.791176470588226</v>
      </c>
      <c r="G579" s="180">
        <v>6696.69</v>
      </c>
      <c r="H579" s="180"/>
      <c r="I579" s="180">
        <v>750</v>
      </c>
      <c r="J579" s="180">
        <v>3450</v>
      </c>
      <c r="K579" s="182">
        <f t="shared" ref="K579:K642" si="34">SUM(G579:J579)</f>
        <v>10896.689999999999</v>
      </c>
      <c r="L579" s="183" t="s">
        <v>1514</v>
      </c>
      <c r="M579" s="196"/>
    </row>
    <row r="580" spans="1:13" s="102" customFormat="1" ht="39.75" customHeight="1" x14ac:dyDescent="0.25">
      <c r="A580" s="132">
        <f t="shared" si="28"/>
        <v>570</v>
      </c>
      <c r="B580" s="133" t="s">
        <v>932</v>
      </c>
      <c r="C580" s="91" t="s">
        <v>1516</v>
      </c>
      <c r="D580" s="179" t="s">
        <v>934</v>
      </c>
      <c r="E580" s="180">
        <v>71.400000000000006</v>
      </c>
      <c r="F580" s="181">
        <f t="shared" si="33"/>
        <v>93.791176470588226</v>
      </c>
      <c r="G580" s="180">
        <v>6696.69</v>
      </c>
      <c r="H580" s="180"/>
      <c r="I580" s="180">
        <v>750</v>
      </c>
      <c r="J580" s="180">
        <v>3450</v>
      </c>
      <c r="K580" s="182">
        <f t="shared" si="34"/>
        <v>10896.689999999999</v>
      </c>
      <c r="L580" s="183" t="s">
        <v>1514</v>
      </c>
      <c r="M580" s="196"/>
    </row>
    <row r="581" spans="1:13" s="102" customFormat="1" ht="39.75" customHeight="1" x14ac:dyDescent="0.25">
      <c r="A581" s="132">
        <f t="shared" si="28"/>
        <v>571</v>
      </c>
      <c r="B581" s="133" t="s">
        <v>932</v>
      </c>
      <c r="C581" s="91" t="s">
        <v>1517</v>
      </c>
      <c r="D581" s="179" t="s">
        <v>934</v>
      </c>
      <c r="E581" s="180">
        <v>71.400000000000006</v>
      </c>
      <c r="F581" s="181">
        <f t="shared" si="31"/>
        <v>29.999999999999996</v>
      </c>
      <c r="G581" s="180">
        <v>2142</v>
      </c>
      <c r="H581" s="180"/>
      <c r="I581" s="180">
        <v>250</v>
      </c>
      <c r="J581" s="180">
        <v>1380</v>
      </c>
      <c r="K581" s="182">
        <f t="shared" si="34"/>
        <v>3772</v>
      </c>
      <c r="L581" s="183"/>
      <c r="M581" s="196"/>
    </row>
    <row r="582" spans="1:13" s="102" customFormat="1" ht="39.75" customHeight="1" x14ac:dyDescent="0.25">
      <c r="A582" s="132">
        <f t="shared" si="28"/>
        <v>572</v>
      </c>
      <c r="B582" s="133" t="s">
        <v>932</v>
      </c>
      <c r="C582" s="91" t="s">
        <v>1518</v>
      </c>
      <c r="D582" s="179" t="s">
        <v>934</v>
      </c>
      <c r="E582" s="180">
        <v>71.400000000000006</v>
      </c>
      <c r="F582" s="181">
        <f t="shared" si="31"/>
        <v>29.999999999999996</v>
      </c>
      <c r="G582" s="180">
        <v>2142</v>
      </c>
      <c r="H582" s="180"/>
      <c r="I582" s="180">
        <v>250</v>
      </c>
      <c r="J582" s="180">
        <v>1380</v>
      </c>
      <c r="K582" s="182">
        <f t="shared" si="34"/>
        <v>3772</v>
      </c>
      <c r="L582" s="183"/>
      <c r="M582" s="196"/>
    </row>
    <row r="583" spans="1:13" s="102" customFormat="1" ht="39.75" customHeight="1" x14ac:dyDescent="0.25">
      <c r="A583" s="132">
        <f t="shared" si="28"/>
        <v>573</v>
      </c>
      <c r="B583" s="133" t="s">
        <v>932</v>
      </c>
      <c r="C583" s="91" t="s">
        <v>1519</v>
      </c>
      <c r="D583" s="179" t="s">
        <v>937</v>
      </c>
      <c r="E583" s="180">
        <v>73.59</v>
      </c>
      <c r="F583" s="181">
        <f t="shared" si="31"/>
        <v>29.999999999999996</v>
      </c>
      <c r="G583" s="180">
        <v>2207.6999999999998</v>
      </c>
      <c r="H583" s="180"/>
      <c r="I583" s="180">
        <v>250</v>
      </c>
      <c r="J583" s="180">
        <v>1150</v>
      </c>
      <c r="K583" s="182">
        <f t="shared" si="34"/>
        <v>3607.7</v>
      </c>
      <c r="L583" s="183"/>
      <c r="M583" s="196"/>
    </row>
    <row r="584" spans="1:13" s="102" customFormat="1" ht="39.75" customHeight="1" x14ac:dyDescent="0.25">
      <c r="A584" s="132">
        <f t="shared" si="28"/>
        <v>574</v>
      </c>
      <c r="B584" s="133" t="s">
        <v>932</v>
      </c>
      <c r="C584" s="91" t="s">
        <v>1520</v>
      </c>
      <c r="D584" s="179" t="s">
        <v>937</v>
      </c>
      <c r="E584" s="180">
        <v>73.59</v>
      </c>
      <c r="F584" s="181">
        <f t="shared" si="31"/>
        <v>29.999999999999996</v>
      </c>
      <c r="G584" s="180">
        <v>2207.6999999999998</v>
      </c>
      <c r="H584" s="180"/>
      <c r="I584" s="180">
        <v>250</v>
      </c>
      <c r="J584" s="180">
        <v>1150</v>
      </c>
      <c r="K584" s="182">
        <f t="shared" si="34"/>
        <v>3607.7</v>
      </c>
      <c r="L584" s="183"/>
      <c r="M584" s="196"/>
    </row>
    <row r="585" spans="1:13" s="102" customFormat="1" ht="39.75" customHeight="1" x14ac:dyDescent="0.25">
      <c r="A585" s="132">
        <f t="shared" si="28"/>
        <v>575</v>
      </c>
      <c r="B585" s="133" t="s">
        <v>932</v>
      </c>
      <c r="C585" s="91" t="s">
        <v>1521</v>
      </c>
      <c r="D585" s="179" t="s">
        <v>937</v>
      </c>
      <c r="E585" s="180">
        <v>73.59</v>
      </c>
      <c r="F585" s="181">
        <f t="shared" si="31"/>
        <v>29.999999999999996</v>
      </c>
      <c r="G585" s="180">
        <v>2207.6999999999998</v>
      </c>
      <c r="H585" s="180"/>
      <c r="I585" s="180">
        <v>250</v>
      </c>
      <c r="J585" s="180">
        <v>1150</v>
      </c>
      <c r="K585" s="182">
        <f t="shared" si="34"/>
        <v>3607.7</v>
      </c>
      <c r="L585" s="183"/>
      <c r="M585" s="196"/>
    </row>
    <row r="586" spans="1:13" s="102" customFormat="1" ht="39.75" customHeight="1" x14ac:dyDescent="0.25">
      <c r="A586" s="132">
        <f t="shared" si="28"/>
        <v>576</v>
      </c>
      <c r="B586" s="133" t="s">
        <v>932</v>
      </c>
      <c r="C586" s="91" t="s">
        <v>1522</v>
      </c>
      <c r="D586" s="179" t="s">
        <v>937</v>
      </c>
      <c r="E586" s="180">
        <v>73.59</v>
      </c>
      <c r="F586" s="181">
        <f t="shared" si="31"/>
        <v>29.999999999999996</v>
      </c>
      <c r="G586" s="180">
        <v>2207.6999999999998</v>
      </c>
      <c r="H586" s="180"/>
      <c r="I586" s="180">
        <v>250</v>
      </c>
      <c r="J586" s="180">
        <v>1150</v>
      </c>
      <c r="K586" s="182">
        <f t="shared" si="34"/>
        <v>3607.7</v>
      </c>
      <c r="L586" s="183"/>
      <c r="M586" s="196"/>
    </row>
    <row r="587" spans="1:13" s="102" customFormat="1" ht="39.75" customHeight="1" x14ac:dyDescent="0.25">
      <c r="A587" s="132">
        <f t="shared" si="28"/>
        <v>577</v>
      </c>
      <c r="B587" s="133" t="s">
        <v>932</v>
      </c>
      <c r="C587" s="91" t="s">
        <v>1523</v>
      </c>
      <c r="D587" s="179" t="s">
        <v>937</v>
      </c>
      <c r="E587" s="180">
        <v>73.59</v>
      </c>
      <c r="F587" s="181">
        <f t="shared" si="31"/>
        <v>29.999999999999996</v>
      </c>
      <c r="G587" s="180">
        <v>2207.6999999999998</v>
      </c>
      <c r="H587" s="180"/>
      <c r="I587" s="180">
        <v>250</v>
      </c>
      <c r="J587" s="180">
        <v>1150</v>
      </c>
      <c r="K587" s="182">
        <f t="shared" si="34"/>
        <v>3607.7</v>
      </c>
      <c r="L587" s="183"/>
      <c r="M587" s="196"/>
    </row>
    <row r="588" spans="1:13" s="102" customFormat="1" ht="39.75" customHeight="1" x14ac:dyDescent="0.25">
      <c r="A588" s="132">
        <f t="shared" si="28"/>
        <v>578</v>
      </c>
      <c r="B588" s="133" t="s">
        <v>932</v>
      </c>
      <c r="C588" s="91" t="s">
        <v>1524</v>
      </c>
      <c r="D588" s="179" t="s">
        <v>937</v>
      </c>
      <c r="E588" s="180">
        <v>73.59</v>
      </c>
      <c r="F588" s="181">
        <f t="shared" si="31"/>
        <v>29.999999999999996</v>
      </c>
      <c r="G588" s="180">
        <v>2207.6999999999998</v>
      </c>
      <c r="H588" s="180"/>
      <c r="I588" s="180">
        <v>250</v>
      </c>
      <c r="J588" s="180">
        <v>1150</v>
      </c>
      <c r="K588" s="182">
        <f t="shared" si="34"/>
        <v>3607.7</v>
      </c>
      <c r="L588" s="183"/>
      <c r="M588" s="196"/>
    </row>
    <row r="589" spans="1:13" s="102" customFormat="1" ht="39.75" customHeight="1" x14ac:dyDescent="0.25">
      <c r="A589" s="132">
        <f t="shared" si="28"/>
        <v>579</v>
      </c>
      <c r="B589" s="133" t="s">
        <v>932</v>
      </c>
      <c r="C589" s="91" t="s">
        <v>1525</v>
      </c>
      <c r="D589" s="179" t="s">
        <v>937</v>
      </c>
      <c r="E589" s="180">
        <v>73.59</v>
      </c>
      <c r="F589" s="181">
        <f t="shared" si="31"/>
        <v>29.999999999999996</v>
      </c>
      <c r="G589" s="180">
        <v>2207.6999999999998</v>
      </c>
      <c r="H589" s="180"/>
      <c r="I589" s="180">
        <v>250</v>
      </c>
      <c r="J589" s="180">
        <v>1150</v>
      </c>
      <c r="K589" s="182">
        <f t="shared" si="34"/>
        <v>3607.7</v>
      </c>
      <c r="L589" s="183"/>
      <c r="M589" s="196"/>
    </row>
    <row r="590" spans="1:13" s="102" customFormat="1" ht="39.75" customHeight="1" x14ac:dyDescent="0.25">
      <c r="A590" s="132">
        <f t="shared" ref="A590:A653" si="35">A589+1</f>
        <v>580</v>
      </c>
      <c r="B590" s="133" t="s">
        <v>932</v>
      </c>
      <c r="C590" s="91" t="s">
        <v>1526</v>
      </c>
      <c r="D590" s="179" t="s">
        <v>937</v>
      </c>
      <c r="E590" s="180">
        <v>73.59</v>
      </c>
      <c r="F590" s="181">
        <f t="shared" si="31"/>
        <v>29.999999999999996</v>
      </c>
      <c r="G590" s="180">
        <v>2207.6999999999998</v>
      </c>
      <c r="H590" s="180"/>
      <c r="I590" s="180">
        <v>250</v>
      </c>
      <c r="J590" s="180">
        <v>1150</v>
      </c>
      <c r="K590" s="182">
        <f t="shared" si="34"/>
        <v>3607.7</v>
      </c>
      <c r="L590" s="183"/>
      <c r="M590" s="196"/>
    </row>
    <row r="591" spans="1:13" s="102" customFormat="1" ht="39.75" customHeight="1" x14ac:dyDescent="0.25">
      <c r="A591" s="132">
        <f t="shared" si="35"/>
        <v>581</v>
      </c>
      <c r="B591" s="133" t="s">
        <v>932</v>
      </c>
      <c r="C591" s="91" t="s">
        <v>1527</v>
      </c>
      <c r="D591" s="179" t="s">
        <v>937</v>
      </c>
      <c r="E591" s="180">
        <v>73.59</v>
      </c>
      <c r="F591" s="181">
        <f t="shared" si="31"/>
        <v>29.999999999999996</v>
      </c>
      <c r="G591" s="180">
        <v>2207.6999999999998</v>
      </c>
      <c r="H591" s="180"/>
      <c r="I591" s="180">
        <v>250</v>
      </c>
      <c r="J591" s="180">
        <v>1150</v>
      </c>
      <c r="K591" s="182">
        <f t="shared" si="34"/>
        <v>3607.7</v>
      </c>
      <c r="L591" s="183"/>
      <c r="M591" s="196"/>
    </row>
    <row r="592" spans="1:13" s="102" customFormat="1" ht="39.75" customHeight="1" x14ac:dyDescent="0.25">
      <c r="A592" s="132">
        <f t="shared" si="35"/>
        <v>582</v>
      </c>
      <c r="B592" s="133" t="s">
        <v>932</v>
      </c>
      <c r="C592" s="91" t="s">
        <v>1528</v>
      </c>
      <c r="D592" s="179" t="s">
        <v>937</v>
      </c>
      <c r="E592" s="180">
        <v>73.59</v>
      </c>
      <c r="F592" s="181">
        <f t="shared" si="31"/>
        <v>29.999999999999996</v>
      </c>
      <c r="G592" s="180">
        <v>2207.6999999999998</v>
      </c>
      <c r="H592" s="180"/>
      <c r="I592" s="180">
        <v>250</v>
      </c>
      <c r="J592" s="180">
        <v>1150</v>
      </c>
      <c r="K592" s="182">
        <f t="shared" si="34"/>
        <v>3607.7</v>
      </c>
      <c r="L592" s="183"/>
      <c r="M592" s="196"/>
    </row>
    <row r="593" spans="1:13" s="102" customFormat="1" ht="39.75" customHeight="1" x14ac:dyDescent="0.25">
      <c r="A593" s="132">
        <f t="shared" si="35"/>
        <v>583</v>
      </c>
      <c r="B593" s="133" t="s">
        <v>932</v>
      </c>
      <c r="C593" s="91" t="s">
        <v>1529</v>
      </c>
      <c r="D593" s="179" t="s">
        <v>937</v>
      </c>
      <c r="E593" s="180">
        <v>73.59</v>
      </c>
      <c r="F593" s="181">
        <f t="shared" si="31"/>
        <v>29.999999999999996</v>
      </c>
      <c r="G593" s="180">
        <v>2207.6999999999998</v>
      </c>
      <c r="H593" s="180"/>
      <c r="I593" s="180">
        <v>250</v>
      </c>
      <c r="J593" s="180">
        <v>1150</v>
      </c>
      <c r="K593" s="182">
        <f t="shared" si="34"/>
        <v>3607.7</v>
      </c>
      <c r="L593" s="183"/>
      <c r="M593" s="196"/>
    </row>
    <row r="594" spans="1:13" s="102" customFormat="1" ht="39.75" customHeight="1" x14ac:dyDescent="0.25">
      <c r="A594" s="132">
        <f t="shared" si="35"/>
        <v>584</v>
      </c>
      <c r="B594" s="133" t="s">
        <v>932</v>
      </c>
      <c r="C594" s="91" t="s">
        <v>1530</v>
      </c>
      <c r="D594" s="179" t="s">
        <v>937</v>
      </c>
      <c r="E594" s="180">
        <v>73.59</v>
      </c>
      <c r="F594" s="181">
        <f t="shared" si="31"/>
        <v>29.999999999999996</v>
      </c>
      <c r="G594" s="180">
        <v>2207.6999999999998</v>
      </c>
      <c r="H594" s="180"/>
      <c r="I594" s="180">
        <v>250</v>
      </c>
      <c r="J594" s="180">
        <v>1150</v>
      </c>
      <c r="K594" s="182">
        <f t="shared" si="34"/>
        <v>3607.7</v>
      </c>
      <c r="L594" s="183"/>
      <c r="M594" s="196"/>
    </row>
    <row r="595" spans="1:13" s="102" customFormat="1" ht="39.75" customHeight="1" x14ac:dyDescent="0.25">
      <c r="A595" s="132">
        <f t="shared" si="35"/>
        <v>585</v>
      </c>
      <c r="B595" s="133" t="s">
        <v>932</v>
      </c>
      <c r="C595" s="91" t="s">
        <v>1531</v>
      </c>
      <c r="D595" s="179" t="s">
        <v>937</v>
      </c>
      <c r="E595" s="180">
        <v>73.59</v>
      </c>
      <c r="F595" s="181">
        <f t="shared" si="31"/>
        <v>29.999999999999996</v>
      </c>
      <c r="G595" s="180">
        <v>2207.6999999999998</v>
      </c>
      <c r="H595" s="180"/>
      <c r="I595" s="180">
        <v>250</v>
      </c>
      <c r="J595" s="180">
        <v>1150</v>
      </c>
      <c r="K595" s="182">
        <f t="shared" si="34"/>
        <v>3607.7</v>
      </c>
      <c r="L595" s="183"/>
      <c r="M595" s="196"/>
    </row>
    <row r="596" spans="1:13" s="102" customFormat="1" ht="39.75" customHeight="1" x14ac:dyDescent="0.25">
      <c r="A596" s="132">
        <f t="shared" si="35"/>
        <v>586</v>
      </c>
      <c r="B596" s="133" t="s">
        <v>932</v>
      </c>
      <c r="C596" s="91" t="s">
        <v>1532</v>
      </c>
      <c r="D596" s="179" t="s">
        <v>937</v>
      </c>
      <c r="E596" s="180">
        <v>73.59</v>
      </c>
      <c r="F596" s="181">
        <f t="shared" si="31"/>
        <v>29.999999999999996</v>
      </c>
      <c r="G596" s="180">
        <v>2207.6999999999998</v>
      </c>
      <c r="H596" s="180"/>
      <c r="I596" s="180">
        <v>250</v>
      </c>
      <c r="J596" s="180">
        <v>1150</v>
      </c>
      <c r="K596" s="182">
        <f t="shared" si="34"/>
        <v>3607.7</v>
      </c>
      <c r="L596" s="183"/>
      <c r="M596" s="196"/>
    </row>
    <row r="597" spans="1:13" s="102" customFormat="1" ht="39.75" customHeight="1" x14ac:dyDescent="0.25">
      <c r="A597" s="132">
        <f t="shared" si="35"/>
        <v>587</v>
      </c>
      <c r="B597" s="133" t="s">
        <v>932</v>
      </c>
      <c r="C597" s="91" t="s">
        <v>1533</v>
      </c>
      <c r="D597" s="179" t="s">
        <v>937</v>
      </c>
      <c r="E597" s="180">
        <v>73.59</v>
      </c>
      <c r="F597" s="181">
        <f t="shared" si="31"/>
        <v>29.999999999999996</v>
      </c>
      <c r="G597" s="180">
        <v>2207.6999999999998</v>
      </c>
      <c r="H597" s="180"/>
      <c r="I597" s="180">
        <v>250</v>
      </c>
      <c r="J597" s="180">
        <v>1150</v>
      </c>
      <c r="K597" s="182">
        <f t="shared" si="34"/>
        <v>3607.7</v>
      </c>
      <c r="L597" s="183"/>
      <c r="M597" s="196"/>
    </row>
    <row r="598" spans="1:13" s="102" customFormat="1" ht="39.75" customHeight="1" x14ac:dyDescent="0.25">
      <c r="A598" s="132">
        <f t="shared" si="35"/>
        <v>588</v>
      </c>
      <c r="B598" s="133" t="s">
        <v>932</v>
      </c>
      <c r="C598" s="91" t="s">
        <v>1534</v>
      </c>
      <c r="D598" s="179" t="s">
        <v>937</v>
      </c>
      <c r="E598" s="180">
        <v>73.59</v>
      </c>
      <c r="F598" s="181">
        <f t="shared" si="31"/>
        <v>29.999999999999996</v>
      </c>
      <c r="G598" s="180">
        <v>2207.6999999999998</v>
      </c>
      <c r="H598" s="180"/>
      <c r="I598" s="180">
        <v>250</v>
      </c>
      <c r="J598" s="180">
        <v>1150</v>
      </c>
      <c r="K598" s="182">
        <f t="shared" si="34"/>
        <v>3607.7</v>
      </c>
      <c r="L598" s="183"/>
      <c r="M598" s="196"/>
    </row>
    <row r="599" spans="1:13" s="102" customFormat="1" ht="39.75" customHeight="1" x14ac:dyDescent="0.25">
      <c r="A599" s="132">
        <f t="shared" si="35"/>
        <v>589</v>
      </c>
      <c r="B599" s="133" t="s">
        <v>932</v>
      </c>
      <c r="C599" s="91" t="s">
        <v>1535</v>
      </c>
      <c r="D599" s="179" t="s">
        <v>937</v>
      </c>
      <c r="E599" s="180">
        <v>73.59</v>
      </c>
      <c r="F599" s="181">
        <f t="shared" si="31"/>
        <v>29.999999999999996</v>
      </c>
      <c r="G599" s="180">
        <v>2207.6999999999998</v>
      </c>
      <c r="H599" s="180"/>
      <c r="I599" s="180">
        <v>250</v>
      </c>
      <c r="J599" s="180">
        <v>1150</v>
      </c>
      <c r="K599" s="182">
        <f t="shared" si="34"/>
        <v>3607.7</v>
      </c>
      <c r="L599" s="183"/>
      <c r="M599" s="196"/>
    </row>
    <row r="600" spans="1:13" s="102" customFormat="1" ht="39.75" customHeight="1" x14ac:dyDescent="0.25">
      <c r="A600" s="132">
        <f t="shared" si="35"/>
        <v>590</v>
      </c>
      <c r="B600" s="133" t="s">
        <v>932</v>
      </c>
      <c r="C600" s="91" t="s">
        <v>1536</v>
      </c>
      <c r="D600" s="179" t="s">
        <v>937</v>
      </c>
      <c r="E600" s="180">
        <v>73.59</v>
      </c>
      <c r="F600" s="181">
        <f t="shared" si="31"/>
        <v>29.999999999999996</v>
      </c>
      <c r="G600" s="180">
        <v>2207.6999999999998</v>
      </c>
      <c r="H600" s="180"/>
      <c r="I600" s="180">
        <v>250</v>
      </c>
      <c r="J600" s="180">
        <v>1150</v>
      </c>
      <c r="K600" s="182">
        <f t="shared" si="34"/>
        <v>3607.7</v>
      </c>
      <c r="L600" s="183"/>
      <c r="M600" s="196"/>
    </row>
    <row r="601" spans="1:13" s="102" customFormat="1" ht="39.75" customHeight="1" x14ac:dyDescent="0.25">
      <c r="A601" s="132">
        <f t="shared" si="35"/>
        <v>591</v>
      </c>
      <c r="B601" s="133" t="s">
        <v>932</v>
      </c>
      <c r="C601" s="91" t="s">
        <v>1537</v>
      </c>
      <c r="D601" s="179" t="s">
        <v>937</v>
      </c>
      <c r="E601" s="180">
        <v>73.59</v>
      </c>
      <c r="F601" s="181">
        <f t="shared" si="31"/>
        <v>29.999999999999996</v>
      </c>
      <c r="G601" s="180">
        <v>2207.6999999999998</v>
      </c>
      <c r="H601" s="180"/>
      <c r="I601" s="180">
        <v>250</v>
      </c>
      <c r="J601" s="180"/>
      <c r="K601" s="182">
        <f t="shared" si="34"/>
        <v>2457.6999999999998</v>
      </c>
      <c r="L601" s="183"/>
      <c r="M601" s="196"/>
    </row>
    <row r="602" spans="1:13" s="102" customFormat="1" ht="39.75" customHeight="1" x14ac:dyDescent="0.25">
      <c r="A602" s="132">
        <f t="shared" si="35"/>
        <v>592</v>
      </c>
      <c r="B602" s="133" t="s">
        <v>932</v>
      </c>
      <c r="C602" s="91" t="s">
        <v>1538</v>
      </c>
      <c r="D602" s="179" t="s">
        <v>937</v>
      </c>
      <c r="E602" s="180">
        <v>73.59</v>
      </c>
      <c r="F602" s="181">
        <f t="shared" si="31"/>
        <v>29.999999999999996</v>
      </c>
      <c r="G602" s="180">
        <v>2207.6999999999998</v>
      </c>
      <c r="H602" s="180"/>
      <c r="I602" s="180">
        <v>250</v>
      </c>
      <c r="J602" s="180">
        <v>1150</v>
      </c>
      <c r="K602" s="182">
        <f t="shared" si="34"/>
        <v>3607.7</v>
      </c>
      <c r="L602" s="183"/>
      <c r="M602" s="196"/>
    </row>
    <row r="603" spans="1:13" s="102" customFormat="1" ht="39.75" customHeight="1" x14ac:dyDescent="0.25">
      <c r="A603" s="132">
        <f t="shared" si="35"/>
        <v>593</v>
      </c>
      <c r="B603" s="133" t="s">
        <v>932</v>
      </c>
      <c r="C603" s="91" t="s">
        <v>1539</v>
      </c>
      <c r="D603" s="179" t="s">
        <v>937</v>
      </c>
      <c r="E603" s="180">
        <v>73.59</v>
      </c>
      <c r="F603" s="181">
        <f t="shared" si="31"/>
        <v>29.999999999999996</v>
      </c>
      <c r="G603" s="180">
        <v>2207.6999999999998</v>
      </c>
      <c r="H603" s="180"/>
      <c r="I603" s="180">
        <v>250</v>
      </c>
      <c r="J603" s="180">
        <v>1150</v>
      </c>
      <c r="K603" s="182">
        <f t="shared" si="34"/>
        <v>3607.7</v>
      </c>
      <c r="L603" s="183"/>
      <c r="M603" s="196"/>
    </row>
    <row r="604" spans="1:13" s="102" customFormat="1" ht="39.75" customHeight="1" x14ac:dyDescent="0.25">
      <c r="A604" s="132">
        <f t="shared" si="35"/>
        <v>594</v>
      </c>
      <c r="B604" s="133" t="s">
        <v>932</v>
      </c>
      <c r="C604" s="91" t="s">
        <v>1540</v>
      </c>
      <c r="D604" s="179" t="s">
        <v>937</v>
      </c>
      <c r="E604" s="180">
        <v>73.59</v>
      </c>
      <c r="F604" s="181">
        <f t="shared" si="31"/>
        <v>29.999999999999996</v>
      </c>
      <c r="G604" s="180">
        <v>2207.6999999999998</v>
      </c>
      <c r="H604" s="180"/>
      <c r="I604" s="180">
        <v>250</v>
      </c>
      <c r="J604" s="180">
        <v>1150</v>
      </c>
      <c r="K604" s="182">
        <f t="shared" si="34"/>
        <v>3607.7</v>
      </c>
      <c r="L604" s="183"/>
      <c r="M604" s="196"/>
    </row>
    <row r="605" spans="1:13" s="102" customFormat="1" ht="39.75" customHeight="1" x14ac:dyDescent="0.25">
      <c r="A605" s="132">
        <f t="shared" si="35"/>
        <v>595</v>
      </c>
      <c r="B605" s="133" t="s">
        <v>932</v>
      </c>
      <c r="C605" s="91" t="s">
        <v>1541</v>
      </c>
      <c r="D605" s="179" t="s">
        <v>937</v>
      </c>
      <c r="E605" s="180">
        <v>73.59</v>
      </c>
      <c r="F605" s="181">
        <f t="shared" si="31"/>
        <v>29.999999999999996</v>
      </c>
      <c r="G605" s="180">
        <v>2207.6999999999998</v>
      </c>
      <c r="H605" s="180"/>
      <c r="I605" s="180">
        <v>250</v>
      </c>
      <c r="J605" s="180">
        <v>1150</v>
      </c>
      <c r="K605" s="182">
        <f t="shared" si="34"/>
        <v>3607.7</v>
      </c>
      <c r="L605" s="183"/>
      <c r="M605" s="196"/>
    </row>
    <row r="606" spans="1:13" s="102" customFormat="1" ht="39.75" customHeight="1" x14ac:dyDescent="0.25">
      <c r="A606" s="132">
        <f t="shared" si="35"/>
        <v>596</v>
      </c>
      <c r="B606" s="133" t="s">
        <v>932</v>
      </c>
      <c r="C606" s="91" t="s">
        <v>1542</v>
      </c>
      <c r="D606" s="179" t="s">
        <v>937</v>
      </c>
      <c r="E606" s="180">
        <v>73.59</v>
      </c>
      <c r="F606" s="181">
        <f t="shared" si="31"/>
        <v>29.999999999999996</v>
      </c>
      <c r="G606" s="180">
        <v>2207.6999999999998</v>
      </c>
      <c r="H606" s="180"/>
      <c r="I606" s="180">
        <v>250</v>
      </c>
      <c r="J606" s="180">
        <v>1150</v>
      </c>
      <c r="K606" s="182">
        <f t="shared" si="34"/>
        <v>3607.7</v>
      </c>
      <c r="L606" s="183"/>
      <c r="M606" s="196"/>
    </row>
    <row r="607" spans="1:13" s="102" customFormat="1" ht="39.75" customHeight="1" x14ac:dyDescent="0.25">
      <c r="A607" s="132">
        <f t="shared" si="35"/>
        <v>597</v>
      </c>
      <c r="B607" s="133" t="s">
        <v>932</v>
      </c>
      <c r="C607" s="91" t="s">
        <v>1543</v>
      </c>
      <c r="D607" s="179" t="s">
        <v>937</v>
      </c>
      <c r="E607" s="180">
        <v>73.59</v>
      </c>
      <c r="F607" s="181">
        <f t="shared" si="31"/>
        <v>29.999999999999996</v>
      </c>
      <c r="G607" s="180">
        <v>2207.6999999999998</v>
      </c>
      <c r="H607" s="180"/>
      <c r="I607" s="180">
        <v>250</v>
      </c>
      <c r="J607" s="180">
        <v>1150</v>
      </c>
      <c r="K607" s="182">
        <f t="shared" si="34"/>
        <v>3607.7</v>
      </c>
      <c r="L607" s="183"/>
      <c r="M607" s="196"/>
    </row>
    <row r="608" spans="1:13" s="102" customFormat="1" ht="39.75" customHeight="1" x14ac:dyDescent="0.25">
      <c r="A608" s="132">
        <f t="shared" si="35"/>
        <v>598</v>
      </c>
      <c r="B608" s="133" t="s">
        <v>932</v>
      </c>
      <c r="C608" s="91" t="s">
        <v>1544</v>
      </c>
      <c r="D608" s="179" t="s">
        <v>937</v>
      </c>
      <c r="E608" s="180">
        <v>73.59</v>
      </c>
      <c r="F608" s="181">
        <f t="shared" si="31"/>
        <v>29.999999999999996</v>
      </c>
      <c r="G608" s="180">
        <v>2207.6999999999998</v>
      </c>
      <c r="H608" s="180"/>
      <c r="I608" s="180">
        <v>250</v>
      </c>
      <c r="J608" s="180">
        <v>1150</v>
      </c>
      <c r="K608" s="182">
        <f t="shared" si="34"/>
        <v>3607.7</v>
      </c>
      <c r="L608" s="183"/>
      <c r="M608" s="196"/>
    </row>
    <row r="609" spans="1:13" s="102" customFormat="1" ht="39.75" customHeight="1" x14ac:dyDescent="0.25">
      <c r="A609" s="132">
        <f t="shared" si="35"/>
        <v>599</v>
      </c>
      <c r="B609" s="133" t="s">
        <v>932</v>
      </c>
      <c r="C609" s="91" t="s">
        <v>1545</v>
      </c>
      <c r="D609" s="179" t="s">
        <v>937</v>
      </c>
      <c r="E609" s="180">
        <v>73.59</v>
      </c>
      <c r="F609" s="181">
        <f t="shared" si="31"/>
        <v>29.999999999999996</v>
      </c>
      <c r="G609" s="180">
        <v>2207.6999999999998</v>
      </c>
      <c r="H609" s="180"/>
      <c r="I609" s="180">
        <v>250</v>
      </c>
      <c r="J609" s="180">
        <v>1150</v>
      </c>
      <c r="K609" s="182">
        <f t="shared" si="34"/>
        <v>3607.7</v>
      </c>
      <c r="L609" s="183"/>
      <c r="M609" s="196"/>
    </row>
    <row r="610" spans="1:13" s="102" customFormat="1" ht="39.75" customHeight="1" x14ac:dyDescent="0.25">
      <c r="A610" s="132">
        <f t="shared" si="35"/>
        <v>600</v>
      </c>
      <c r="B610" s="133" t="s">
        <v>932</v>
      </c>
      <c r="C610" s="91" t="s">
        <v>1546</v>
      </c>
      <c r="D610" s="179" t="s">
        <v>937</v>
      </c>
      <c r="E610" s="180">
        <v>73.59</v>
      </c>
      <c r="F610" s="181">
        <f t="shared" si="31"/>
        <v>29.999999999999996</v>
      </c>
      <c r="G610" s="180">
        <v>2207.6999999999998</v>
      </c>
      <c r="H610" s="180"/>
      <c r="I610" s="180">
        <v>250</v>
      </c>
      <c r="J610" s="180">
        <v>1150</v>
      </c>
      <c r="K610" s="182">
        <f t="shared" si="34"/>
        <v>3607.7</v>
      </c>
      <c r="L610" s="183"/>
      <c r="M610" s="196"/>
    </row>
    <row r="611" spans="1:13" s="102" customFormat="1" ht="39.75" customHeight="1" x14ac:dyDescent="0.25">
      <c r="A611" s="132">
        <f t="shared" si="35"/>
        <v>601</v>
      </c>
      <c r="B611" s="133" t="s">
        <v>932</v>
      </c>
      <c r="C611" s="91" t="s">
        <v>1547</v>
      </c>
      <c r="D611" s="179" t="s">
        <v>937</v>
      </c>
      <c r="E611" s="180">
        <v>73.59</v>
      </c>
      <c r="F611" s="181">
        <f t="shared" si="31"/>
        <v>29.999999999999996</v>
      </c>
      <c r="G611" s="180">
        <v>2207.6999999999998</v>
      </c>
      <c r="H611" s="180"/>
      <c r="I611" s="180">
        <v>250</v>
      </c>
      <c r="J611" s="180">
        <v>1150</v>
      </c>
      <c r="K611" s="182">
        <f t="shared" si="34"/>
        <v>3607.7</v>
      </c>
      <c r="L611" s="183"/>
      <c r="M611" s="196"/>
    </row>
    <row r="612" spans="1:13" s="102" customFormat="1" ht="39.75" customHeight="1" x14ac:dyDescent="0.25">
      <c r="A612" s="132">
        <f t="shared" si="35"/>
        <v>602</v>
      </c>
      <c r="B612" s="133" t="s">
        <v>932</v>
      </c>
      <c r="C612" s="91" t="s">
        <v>1548</v>
      </c>
      <c r="D612" s="179" t="s">
        <v>937</v>
      </c>
      <c r="E612" s="180">
        <v>73.59</v>
      </c>
      <c r="F612" s="181">
        <f t="shared" si="31"/>
        <v>29.999999999999996</v>
      </c>
      <c r="G612" s="180">
        <v>2207.6999999999998</v>
      </c>
      <c r="H612" s="180"/>
      <c r="I612" s="180">
        <v>250</v>
      </c>
      <c r="J612" s="180">
        <v>1150</v>
      </c>
      <c r="K612" s="182">
        <f t="shared" si="34"/>
        <v>3607.7</v>
      </c>
      <c r="L612" s="183"/>
      <c r="M612" s="196"/>
    </row>
    <row r="613" spans="1:13" s="102" customFormat="1" ht="39.75" customHeight="1" x14ac:dyDescent="0.25">
      <c r="A613" s="132">
        <f t="shared" si="35"/>
        <v>603</v>
      </c>
      <c r="B613" s="133" t="s">
        <v>932</v>
      </c>
      <c r="C613" s="91" t="s">
        <v>1549</v>
      </c>
      <c r="D613" s="179" t="s">
        <v>937</v>
      </c>
      <c r="E613" s="180">
        <v>73.59</v>
      </c>
      <c r="F613" s="181">
        <f t="shared" si="31"/>
        <v>29.999999999999996</v>
      </c>
      <c r="G613" s="180">
        <v>2207.6999999999998</v>
      </c>
      <c r="H613" s="180"/>
      <c r="I613" s="180">
        <v>250</v>
      </c>
      <c r="J613" s="180">
        <v>1150</v>
      </c>
      <c r="K613" s="182">
        <f t="shared" si="34"/>
        <v>3607.7</v>
      </c>
      <c r="L613" s="183"/>
      <c r="M613" s="196"/>
    </row>
    <row r="614" spans="1:13" s="102" customFormat="1" ht="39.75" customHeight="1" x14ac:dyDescent="0.25">
      <c r="A614" s="132">
        <f t="shared" si="35"/>
        <v>604</v>
      </c>
      <c r="B614" s="133" t="s">
        <v>932</v>
      </c>
      <c r="C614" s="91" t="s">
        <v>1550</v>
      </c>
      <c r="D614" s="179" t="s">
        <v>937</v>
      </c>
      <c r="E614" s="180">
        <v>73.59</v>
      </c>
      <c r="F614" s="181">
        <f t="shared" si="31"/>
        <v>29.999999999999996</v>
      </c>
      <c r="G614" s="180">
        <v>2207.6999999999998</v>
      </c>
      <c r="H614" s="180"/>
      <c r="I614" s="180">
        <v>250</v>
      </c>
      <c r="J614" s="180">
        <v>1150</v>
      </c>
      <c r="K614" s="182">
        <f t="shared" si="34"/>
        <v>3607.7</v>
      </c>
      <c r="L614" s="183"/>
      <c r="M614" s="196"/>
    </row>
    <row r="615" spans="1:13" s="102" customFormat="1" ht="39.75" customHeight="1" x14ac:dyDescent="0.25">
      <c r="A615" s="132">
        <f t="shared" si="35"/>
        <v>605</v>
      </c>
      <c r="B615" s="133" t="s">
        <v>932</v>
      </c>
      <c r="C615" s="91" t="s">
        <v>1551</v>
      </c>
      <c r="D615" s="179" t="s">
        <v>937</v>
      </c>
      <c r="E615" s="180">
        <v>73.59</v>
      </c>
      <c r="F615" s="181">
        <f t="shared" si="31"/>
        <v>29.999999999999996</v>
      </c>
      <c r="G615" s="180">
        <v>2207.6999999999998</v>
      </c>
      <c r="H615" s="180"/>
      <c r="I615" s="180">
        <v>250</v>
      </c>
      <c r="J615" s="180">
        <v>1150</v>
      </c>
      <c r="K615" s="182">
        <f t="shared" si="34"/>
        <v>3607.7</v>
      </c>
      <c r="L615" s="183"/>
      <c r="M615" s="196"/>
    </row>
    <row r="616" spans="1:13" s="102" customFormat="1" ht="39.75" customHeight="1" x14ac:dyDescent="0.25">
      <c r="A616" s="132">
        <f t="shared" si="35"/>
        <v>606</v>
      </c>
      <c r="B616" s="133" t="s">
        <v>932</v>
      </c>
      <c r="C616" s="91" t="s">
        <v>1552</v>
      </c>
      <c r="D616" s="179" t="s">
        <v>937</v>
      </c>
      <c r="E616" s="180">
        <v>73.59</v>
      </c>
      <c r="F616" s="181">
        <f t="shared" si="31"/>
        <v>29.999999999999996</v>
      </c>
      <c r="G616" s="180">
        <v>2207.6999999999998</v>
      </c>
      <c r="H616" s="180"/>
      <c r="I616" s="180">
        <v>250</v>
      </c>
      <c r="J616" s="180">
        <v>1150</v>
      </c>
      <c r="K616" s="182">
        <f t="shared" si="34"/>
        <v>3607.7</v>
      </c>
      <c r="L616" s="183"/>
      <c r="M616" s="196"/>
    </row>
    <row r="617" spans="1:13" s="102" customFormat="1" ht="39.75" customHeight="1" x14ac:dyDescent="0.25">
      <c r="A617" s="132">
        <f t="shared" si="35"/>
        <v>607</v>
      </c>
      <c r="B617" s="133" t="s">
        <v>932</v>
      </c>
      <c r="C617" s="91" t="s">
        <v>1553</v>
      </c>
      <c r="D617" s="179" t="s">
        <v>937</v>
      </c>
      <c r="E617" s="180">
        <v>73.59</v>
      </c>
      <c r="F617" s="181">
        <f t="shared" si="31"/>
        <v>29.999999999999996</v>
      </c>
      <c r="G617" s="180">
        <v>2207.6999999999998</v>
      </c>
      <c r="H617" s="180"/>
      <c r="I617" s="180">
        <v>250</v>
      </c>
      <c r="J617" s="180">
        <v>1150</v>
      </c>
      <c r="K617" s="182">
        <f t="shared" si="34"/>
        <v>3607.7</v>
      </c>
      <c r="L617" s="183"/>
      <c r="M617" s="196"/>
    </row>
    <row r="618" spans="1:13" s="102" customFormat="1" ht="39.75" customHeight="1" x14ac:dyDescent="0.25">
      <c r="A618" s="132">
        <f t="shared" si="35"/>
        <v>608</v>
      </c>
      <c r="B618" s="133" t="s">
        <v>932</v>
      </c>
      <c r="C618" s="91" t="s">
        <v>1554</v>
      </c>
      <c r="D618" s="179" t="s">
        <v>937</v>
      </c>
      <c r="E618" s="180">
        <v>73.59</v>
      </c>
      <c r="F618" s="181">
        <f t="shared" si="31"/>
        <v>29.999999999999996</v>
      </c>
      <c r="G618" s="180">
        <v>2207.6999999999998</v>
      </c>
      <c r="H618" s="180"/>
      <c r="I618" s="180">
        <v>250</v>
      </c>
      <c r="J618" s="180">
        <v>1150</v>
      </c>
      <c r="K618" s="182">
        <f t="shared" si="34"/>
        <v>3607.7</v>
      </c>
      <c r="L618" s="183"/>
      <c r="M618" s="196"/>
    </row>
    <row r="619" spans="1:13" s="102" customFormat="1" ht="39.75" customHeight="1" x14ac:dyDescent="0.25">
      <c r="A619" s="132">
        <f t="shared" si="35"/>
        <v>609</v>
      </c>
      <c r="B619" s="133" t="s">
        <v>932</v>
      </c>
      <c r="C619" s="91" t="s">
        <v>1555</v>
      </c>
      <c r="D619" s="179" t="s">
        <v>937</v>
      </c>
      <c r="E619" s="180">
        <v>73.59</v>
      </c>
      <c r="F619" s="181">
        <f t="shared" si="31"/>
        <v>29.999999999999996</v>
      </c>
      <c r="G619" s="180">
        <v>2207.6999999999998</v>
      </c>
      <c r="H619" s="180"/>
      <c r="I619" s="180">
        <v>250</v>
      </c>
      <c r="J619" s="180">
        <v>1150</v>
      </c>
      <c r="K619" s="182">
        <f t="shared" si="34"/>
        <v>3607.7</v>
      </c>
      <c r="L619" s="183"/>
      <c r="M619" s="196"/>
    </row>
    <row r="620" spans="1:13" s="102" customFormat="1" ht="39.75" customHeight="1" x14ac:dyDescent="0.25">
      <c r="A620" s="132">
        <f t="shared" si="35"/>
        <v>610</v>
      </c>
      <c r="B620" s="133" t="s">
        <v>932</v>
      </c>
      <c r="C620" s="91" t="s">
        <v>1556</v>
      </c>
      <c r="D620" s="179" t="s">
        <v>937</v>
      </c>
      <c r="E620" s="180">
        <v>73.59</v>
      </c>
      <c r="F620" s="181">
        <f t="shared" si="31"/>
        <v>29.999999999999996</v>
      </c>
      <c r="G620" s="180">
        <v>2207.6999999999998</v>
      </c>
      <c r="H620" s="180"/>
      <c r="I620" s="180">
        <v>250</v>
      </c>
      <c r="J620" s="180">
        <v>1150</v>
      </c>
      <c r="K620" s="182">
        <f t="shared" si="34"/>
        <v>3607.7</v>
      </c>
      <c r="L620" s="183"/>
      <c r="M620" s="196"/>
    </row>
    <row r="621" spans="1:13" s="102" customFormat="1" ht="39.75" customHeight="1" x14ac:dyDescent="0.25">
      <c r="A621" s="132">
        <f t="shared" si="35"/>
        <v>611</v>
      </c>
      <c r="B621" s="133" t="s">
        <v>932</v>
      </c>
      <c r="C621" s="91" t="s">
        <v>1557</v>
      </c>
      <c r="D621" s="179" t="s">
        <v>937</v>
      </c>
      <c r="E621" s="180">
        <v>73.59</v>
      </c>
      <c r="F621" s="181">
        <f t="shared" si="31"/>
        <v>29.999999999999996</v>
      </c>
      <c r="G621" s="180">
        <v>2207.6999999999998</v>
      </c>
      <c r="H621" s="180"/>
      <c r="I621" s="180">
        <v>250</v>
      </c>
      <c r="J621" s="180">
        <v>1150</v>
      </c>
      <c r="K621" s="182">
        <f t="shared" si="34"/>
        <v>3607.7</v>
      </c>
      <c r="L621" s="183"/>
      <c r="M621" s="196"/>
    </row>
    <row r="622" spans="1:13" s="102" customFormat="1" ht="39.75" customHeight="1" x14ac:dyDescent="0.25">
      <c r="A622" s="132">
        <f t="shared" si="35"/>
        <v>612</v>
      </c>
      <c r="B622" s="133" t="s">
        <v>932</v>
      </c>
      <c r="C622" s="91" t="s">
        <v>1558</v>
      </c>
      <c r="D622" s="179" t="s">
        <v>937</v>
      </c>
      <c r="E622" s="180">
        <v>73.59</v>
      </c>
      <c r="F622" s="181">
        <f t="shared" si="31"/>
        <v>29.999999999999996</v>
      </c>
      <c r="G622" s="180">
        <v>2207.6999999999998</v>
      </c>
      <c r="H622" s="180"/>
      <c r="I622" s="180">
        <v>250</v>
      </c>
      <c r="J622" s="180">
        <v>1150</v>
      </c>
      <c r="K622" s="182">
        <f t="shared" si="34"/>
        <v>3607.7</v>
      </c>
      <c r="L622" s="183"/>
      <c r="M622" s="196"/>
    </row>
    <row r="623" spans="1:13" s="102" customFormat="1" ht="39.75" customHeight="1" x14ac:dyDescent="0.25">
      <c r="A623" s="132">
        <f t="shared" si="35"/>
        <v>613</v>
      </c>
      <c r="B623" s="133" t="s">
        <v>932</v>
      </c>
      <c r="C623" s="91" t="s">
        <v>1559</v>
      </c>
      <c r="D623" s="179" t="s">
        <v>937</v>
      </c>
      <c r="E623" s="180">
        <v>73.59</v>
      </c>
      <c r="F623" s="181">
        <f t="shared" si="31"/>
        <v>29.999999999999996</v>
      </c>
      <c r="G623" s="180">
        <v>2207.6999999999998</v>
      </c>
      <c r="H623" s="180"/>
      <c r="I623" s="180">
        <v>250</v>
      </c>
      <c r="J623" s="180">
        <v>1150</v>
      </c>
      <c r="K623" s="182">
        <f t="shared" si="34"/>
        <v>3607.7</v>
      </c>
      <c r="L623" s="183"/>
      <c r="M623" s="196"/>
    </row>
    <row r="624" spans="1:13" s="102" customFormat="1" ht="39.75" customHeight="1" x14ac:dyDescent="0.25">
      <c r="A624" s="132">
        <f t="shared" si="35"/>
        <v>614</v>
      </c>
      <c r="B624" s="133" t="s">
        <v>932</v>
      </c>
      <c r="C624" s="91" t="s">
        <v>1560</v>
      </c>
      <c r="D624" s="179" t="s">
        <v>937</v>
      </c>
      <c r="E624" s="180">
        <v>73.59</v>
      </c>
      <c r="F624" s="181">
        <f t="shared" si="31"/>
        <v>29.999999999999996</v>
      </c>
      <c r="G624" s="180">
        <v>2207.6999999999998</v>
      </c>
      <c r="H624" s="180"/>
      <c r="I624" s="180">
        <v>250</v>
      </c>
      <c r="J624" s="180">
        <v>1150</v>
      </c>
      <c r="K624" s="182">
        <f t="shared" si="34"/>
        <v>3607.7</v>
      </c>
      <c r="L624" s="183"/>
      <c r="M624" s="196"/>
    </row>
    <row r="625" spans="1:13" s="102" customFormat="1" ht="39.75" customHeight="1" x14ac:dyDescent="0.25">
      <c r="A625" s="132">
        <f t="shared" si="35"/>
        <v>615</v>
      </c>
      <c r="B625" s="133" t="s">
        <v>932</v>
      </c>
      <c r="C625" s="91" t="s">
        <v>1561</v>
      </c>
      <c r="D625" s="179" t="s">
        <v>937</v>
      </c>
      <c r="E625" s="180">
        <v>73.59</v>
      </c>
      <c r="F625" s="181">
        <f t="shared" si="31"/>
        <v>29.999999999999996</v>
      </c>
      <c r="G625" s="180">
        <v>2207.6999999999998</v>
      </c>
      <c r="H625" s="180"/>
      <c r="I625" s="180">
        <v>250</v>
      </c>
      <c r="J625" s="180">
        <v>1150</v>
      </c>
      <c r="K625" s="182">
        <f t="shared" si="34"/>
        <v>3607.7</v>
      </c>
      <c r="L625" s="183"/>
      <c r="M625" s="196"/>
    </row>
    <row r="626" spans="1:13" s="102" customFormat="1" ht="39.75" customHeight="1" x14ac:dyDescent="0.25">
      <c r="A626" s="132">
        <f t="shared" si="35"/>
        <v>616</v>
      </c>
      <c r="B626" s="133" t="s">
        <v>932</v>
      </c>
      <c r="C626" s="91" t="s">
        <v>1562</v>
      </c>
      <c r="D626" s="179" t="s">
        <v>937</v>
      </c>
      <c r="E626" s="180">
        <v>73.59</v>
      </c>
      <c r="F626" s="181">
        <f t="shared" si="31"/>
        <v>29.999999999999996</v>
      </c>
      <c r="G626" s="180">
        <v>2207.6999999999998</v>
      </c>
      <c r="H626" s="180"/>
      <c r="I626" s="180">
        <v>250</v>
      </c>
      <c r="J626" s="180">
        <v>1150</v>
      </c>
      <c r="K626" s="182">
        <f t="shared" si="34"/>
        <v>3607.7</v>
      </c>
      <c r="L626" s="183"/>
      <c r="M626" s="196"/>
    </row>
    <row r="627" spans="1:13" s="102" customFormat="1" ht="39.75" customHeight="1" x14ac:dyDescent="0.25">
      <c r="A627" s="132">
        <f t="shared" si="35"/>
        <v>617</v>
      </c>
      <c r="B627" s="133" t="s">
        <v>932</v>
      </c>
      <c r="C627" s="91" t="s">
        <v>1563</v>
      </c>
      <c r="D627" s="179" t="s">
        <v>937</v>
      </c>
      <c r="E627" s="180">
        <v>73.59</v>
      </c>
      <c r="F627" s="181">
        <f t="shared" si="31"/>
        <v>29.999999999999996</v>
      </c>
      <c r="G627" s="180">
        <v>2207.6999999999998</v>
      </c>
      <c r="H627" s="180"/>
      <c r="I627" s="180">
        <v>250</v>
      </c>
      <c r="J627" s="180">
        <v>1150</v>
      </c>
      <c r="K627" s="182">
        <f t="shared" si="34"/>
        <v>3607.7</v>
      </c>
      <c r="L627" s="183"/>
      <c r="M627" s="196"/>
    </row>
    <row r="628" spans="1:13" s="102" customFormat="1" ht="39.75" customHeight="1" x14ac:dyDescent="0.25">
      <c r="A628" s="132">
        <f t="shared" si="35"/>
        <v>618</v>
      </c>
      <c r="B628" s="133" t="s">
        <v>932</v>
      </c>
      <c r="C628" s="91" t="s">
        <v>1564</v>
      </c>
      <c r="D628" s="179" t="s">
        <v>937</v>
      </c>
      <c r="E628" s="180">
        <v>73.59</v>
      </c>
      <c r="F628" s="181">
        <f t="shared" si="31"/>
        <v>29.999999999999996</v>
      </c>
      <c r="G628" s="180">
        <v>2207.6999999999998</v>
      </c>
      <c r="H628" s="180"/>
      <c r="I628" s="180">
        <v>250</v>
      </c>
      <c r="J628" s="180">
        <v>1150</v>
      </c>
      <c r="K628" s="182">
        <f t="shared" si="34"/>
        <v>3607.7</v>
      </c>
      <c r="L628" s="183"/>
      <c r="M628" s="196"/>
    </row>
    <row r="629" spans="1:13" s="102" customFormat="1" ht="39.75" customHeight="1" x14ac:dyDescent="0.25">
      <c r="A629" s="132">
        <f t="shared" si="35"/>
        <v>619</v>
      </c>
      <c r="B629" s="133" t="s">
        <v>932</v>
      </c>
      <c r="C629" s="91" t="s">
        <v>1565</v>
      </c>
      <c r="D629" s="179" t="s">
        <v>937</v>
      </c>
      <c r="E629" s="180">
        <v>73.59</v>
      </c>
      <c r="F629" s="181">
        <f t="shared" si="31"/>
        <v>29.999999999999996</v>
      </c>
      <c r="G629" s="180">
        <v>2207.6999999999998</v>
      </c>
      <c r="H629" s="180"/>
      <c r="I629" s="180">
        <v>250</v>
      </c>
      <c r="J629" s="180">
        <v>1150</v>
      </c>
      <c r="K629" s="182">
        <f t="shared" si="34"/>
        <v>3607.7</v>
      </c>
      <c r="L629" s="183"/>
      <c r="M629" s="196"/>
    </row>
    <row r="630" spans="1:13" s="102" customFormat="1" ht="39.75" customHeight="1" x14ac:dyDescent="0.25">
      <c r="A630" s="132">
        <f t="shared" si="35"/>
        <v>620</v>
      </c>
      <c r="B630" s="133" t="s">
        <v>932</v>
      </c>
      <c r="C630" s="91" t="s">
        <v>1566</v>
      </c>
      <c r="D630" s="179" t="s">
        <v>937</v>
      </c>
      <c r="E630" s="180">
        <v>73.59</v>
      </c>
      <c r="F630" s="181">
        <f t="shared" si="31"/>
        <v>29.999999999999996</v>
      </c>
      <c r="G630" s="180">
        <v>2207.6999999999998</v>
      </c>
      <c r="H630" s="180"/>
      <c r="I630" s="180">
        <v>250</v>
      </c>
      <c r="J630" s="180">
        <v>1150</v>
      </c>
      <c r="K630" s="182">
        <f t="shared" si="34"/>
        <v>3607.7</v>
      </c>
      <c r="L630" s="183"/>
      <c r="M630" s="196"/>
    </row>
    <row r="631" spans="1:13" s="102" customFormat="1" ht="39.75" customHeight="1" x14ac:dyDescent="0.25">
      <c r="A631" s="132">
        <f t="shared" si="35"/>
        <v>621</v>
      </c>
      <c r="B631" s="133" t="s">
        <v>932</v>
      </c>
      <c r="C631" s="91" t="s">
        <v>1567</v>
      </c>
      <c r="D631" s="179" t="s">
        <v>937</v>
      </c>
      <c r="E631" s="180">
        <v>73.59</v>
      </c>
      <c r="F631" s="181">
        <f t="shared" si="31"/>
        <v>29.999999999999996</v>
      </c>
      <c r="G631" s="180">
        <v>2207.6999999999998</v>
      </c>
      <c r="H631" s="180"/>
      <c r="I631" s="180">
        <v>250</v>
      </c>
      <c r="J631" s="180">
        <v>1150</v>
      </c>
      <c r="K631" s="182">
        <f t="shared" si="34"/>
        <v>3607.7</v>
      </c>
      <c r="L631" s="183"/>
      <c r="M631" s="196"/>
    </row>
    <row r="632" spans="1:13" s="102" customFormat="1" ht="39.75" customHeight="1" x14ac:dyDescent="0.25">
      <c r="A632" s="132">
        <f t="shared" si="35"/>
        <v>622</v>
      </c>
      <c r="B632" s="133" t="s">
        <v>932</v>
      </c>
      <c r="C632" s="91" t="s">
        <v>1568</v>
      </c>
      <c r="D632" s="179" t="s">
        <v>937</v>
      </c>
      <c r="E632" s="180">
        <v>73.59</v>
      </c>
      <c r="F632" s="181">
        <f t="shared" si="31"/>
        <v>29.999999999999996</v>
      </c>
      <c r="G632" s="180">
        <v>2207.6999999999998</v>
      </c>
      <c r="H632" s="180"/>
      <c r="I632" s="180">
        <v>250</v>
      </c>
      <c r="J632" s="180">
        <v>1150</v>
      </c>
      <c r="K632" s="182">
        <f t="shared" si="34"/>
        <v>3607.7</v>
      </c>
      <c r="L632" s="183"/>
      <c r="M632" s="196"/>
    </row>
    <row r="633" spans="1:13" s="102" customFormat="1" ht="39.75" customHeight="1" x14ac:dyDescent="0.25">
      <c r="A633" s="132">
        <f t="shared" si="35"/>
        <v>623</v>
      </c>
      <c r="B633" s="133" t="s">
        <v>932</v>
      </c>
      <c r="C633" s="91" t="s">
        <v>1569</v>
      </c>
      <c r="D633" s="179" t="s">
        <v>937</v>
      </c>
      <c r="E633" s="180">
        <v>73.59</v>
      </c>
      <c r="F633" s="181">
        <f t="shared" si="31"/>
        <v>29.999999999999996</v>
      </c>
      <c r="G633" s="180">
        <v>2207.6999999999998</v>
      </c>
      <c r="H633" s="180"/>
      <c r="I633" s="180">
        <v>250</v>
      </c>
      <c r="J633" s="180">
        <v>1150</v>
      </c>
      <c r="K633" s="182">
        <f t="shared" si="34"/>
        <v>3607.7</v>
      </c>
      <c r="L633" s="183"/>
      <c r="M633" s="196"/>
    </row>
    <row r="634" spans="1:13" s="102" customFormat="1" ht="39.75" customHeight="1" x14ac:dyDescent="0.25">
      <c r="A634" s="132">
        <f t="shared" si="35"/>
        <v>624</v>
      </c>
      <c r="B634" s="133" t="s">
        <v>932</v>
      </c>
      <c r="C634" s="91" t="s">
        <v>1570</v>
      </c>
      <c r="D634" s="179" t="s">
        <v>937</v>
      </c>
      <c r="E634" s="180">
        <v>73.59</v>
      </c>
      <c r="F634" s="181">
        <f t="shared" si="31"/>
        <v>29.999999999999996</v>
      </c>
      <c r="G634" s="180">
        <v>2207.6999999999998</v>
      </c>
      <c r="H634" s="180"/>
      <c r="I634" s="180">
        <v>250</v>
      </c>
      <c r="J634" s="180">
        <v>1150</v>
      </c>
      <c r="K634" s="182">
        <f t="shared" si="34"/>
        <v>3607.7</v>
      </c>
      <c r="L634" s="183"/>
      <c r="M634" s="196"/>
    </row>
    <row r="635" spans="1:13" s="102" customFormat="1" ht="39.75" customHeight="1" x14ac:dyDescent="0.25">
      <c r="A635" s="132">
        <f t="shared" si="35"/>
        <v>625</v>
      </c>
      <c r="B635" s="133" t="s">
        <v>932</v>
      </c>
      <c r="C635" s="91" t="s">
        <v>1571</v>
      </c>
      <c r="D635" s="179" t="s">
        <v>937</v>
      </c>
      <c r="E635" s="180">
        <v>73.59</v>
      </c>
      <c r="F635" s="181">
        <f t="shared" si="31"/>
        <v>29.999999999999996</v>
      </c>
      <c r="G635" s="180">
        <v>2207.6999999999998</v>
      </c>
      <c r="H635" s="180"/>
      <c r="I635" s="180">
        <v>250</v>
      </c>
      <c r="J635" s="180">
        <v>1150</v>
      </c>
      <c r="K635" s="182">
        <f t="shared" si="34"/>
        <v>3607.7</v>
      </c>
      <c r="L635" s="183"/>
      <c r="M635" s="196"/>
    </row>
    <row r="636" spans="1:13" s="102" customFormat="1" ht="39.75" customHeight="1" x14ac:dyDescent="0.25">
      <c r="A636" s="132">
        <f t="shared" si="35"/>
        <v>626</v>
      </c>
      <c r="B636" s="133" t="s">
        <v>932</v>
      </c>
      <c r="C636" s="91" t="s">
        <v>1572</v>
      </c>
      <c r="D636" s="179" t="s">
        <v>937</v>
      </c>
      <c r="E636" s="180">
        <v>73.59</v>
      </c>
      <c r="F636" s="181">
        <f t="shared" si="31"/>
        <v>29.999999999999996</v>
      </c>
      <c r="G636" s="180">
        <v>2207.6999999999998</v>
      </c>
      <c r="H636" s="180"/>
      <c r="I636" s="180">
        <v>250</v>
      </c>
      <c r="J636" s="180">
        <v>1150</v>
      </c>
      <c r="K636" s="182">
        <f t="shared" si="34"/>
        <v>3607.7</v>
      </c>
      <c r="L636" s="183"/>
      <c r="M636" s="196"/>
    </row>
    <row r="637" spans="1:13" s="102" customFormat="1" ht="39.75" customHeight="1" x14ac:dyDescent="0.25">
      <c r="A637" s="132">
        <f t="shared" si="35"/>
        <v>627</v>
      </c>
      <c r="B637" s="133" t="s">
        <v>932</v>
      </c>
      <c r="C637" s="91" t="s">
        <v>1573</v>
      </c>
      <c r="D637" s="179" t="s">
        <v>937</v>
      </c>
      <c r="E637" s="180">
        <v>73.59</v>
      </c>
      <c r="F637" s="181">
        <f t="shared" si="31"/>
        <v>29.999999999999996</v>
      </c>
      <c r="G637" s="180">
        <v>2207.6999999999998</v>
      </c>
      <c r="H637" s="180"/>
      <c r="I637" s="180">
        <v>250</v>
      </c>
      <c r="J637" s="180">
        <v>1150</v>
      </c>
      <c r="K637" s="182">
        <f t="shared" si="34"/>
        <v>3607.7</v>
      </c>
      <c r="L637" s="183"/>
      <c r="M637" s="196"/>
    </row>
    <row r="638" spans="1:13" s="102" customFormat="1" ht="39.75" customHeight="1" x14ac:dyDescent="0.25">
      <c r="A638" s="132">
        <f t="shared" si="35"/>
        <v>628</v>
      </c>
      <c r="B638" s="133" t="s">
        <v>932</v>
      </c>
      <c r="C638" s="91" t="s">
        <v>1574</v>
      </c>
      <c r="D638" s="179" t="s">
        <v>937</v>
      </c>
      <c r="E638" s="180">
        <v>73.59</v>
      </c>
      <c r="F638" s="181">
        <f t="shared" si="31"/>
        <v>29.999999999999996</v>
      </c>
      <c r="G638" s="180">
        <v>2207.6999999999998</v>
      </c>
      <c r="H638" s="180"/>
      <c r="I638" s="180">
        <v>250</v>
      </c>
      <c r="J638" s="180">
        <v>1150</v>
      </c>
      <c r="K638" s="182">
        <f t="shared" si="34"/>
        <v>3607.7</v>
      </c>
      <c r="L638" s="183"/>
      <c r="M638" s="196"/>
    </row>
    <row r="639" spans="1:13" s="102" customFormat="1" ht="39.75" customHeight="1" x14ac:dyDescent="0.25">
      <c r="A639" s="132">
        <f t="shared" si="35"/>
        <v>629</v>
      </c>
      <c r="B639" s="133" t="s">
        <v>932</v>
      </c>
      <c r="C639" s="91" t="s">
        <v>1575</v>
      </c>
      <c r="D639" s="179" t="s">
        <v>937</v>
      </c>
      <c r="E639" s="180">
        <v>73.59</v>
      </c>
      <c r="F639" s="181">
        <f t="shared" ref="F639:F702" si="36">G639/E639</f>
        <v>29.999999999999996</v>
      </c>
      <c r="G639" s="180">
        <v>2207.6999999999998</v>
      </c>
      <c r="H639" s="180"/>
      <c r="I639" s="180">
        <v>250</v>
      </c>
      <c r="J639" s="180">
        <v>1150</v>
      </c>
      <c r="K639" s="182">
        <f t="shared" si="34"/>
        <v>3607.7</v>
      </c>
      <c r="L639" s="183"/>
      <c r="M639" s="196"/>
    </row>
    <row r="640" spans="1:13" s="102" customFormat="1" ht="39.75" customHeight="1" x14ac:dyDescent="0.25">
      <c r="A640" s="132">
        <f t="shared" si="35"/>
        <v>630</v>
      </c>
      <c r="B640" s="133" t="s">
        <v>932</v>
      </c>
      <c r="C640" s="91" t="s">
        <v>1576</v>
      </c>
      <c r="D640" s="179" t="s">
        <v>937</v>
      </c>
      <c r="E640" s="180">
        <v>73.59</v>
      </c>
      <c r="F640" s="181">
        <f t="shared" si="36"/>
        <v>29.999999999999996</v>
      </c>
      <c r="G640" s="180">
        <v>2207.6999999999998</v>
      </c>
      <c r="H640" s="180"/>
      <c r="I640" s="180">
        <v>250</v>
      </c>
      <c r="J640" s="180">
        <v>1150</v>
      </c>
      <c r="K640" s="182">
        <f t="shared" si="34"/>
        <v>3607.7</v>
      </c>
      <c r="L640" s="183"/>
      <c r="M640" s="196"/>
    </row>
    <row r="641" spans="1:13" s="102" customFormat="1" ht="39.75" customHeight="1" x14ac:dyDescent="0.25">
      <c r="A641" s="132">
        <f t="shared" si="35"/>
        <v>631</v>
      </c>
      <c r="B641" s="133" t="s">
        <v>932</v>
      </c>
      <c r="C641" s="91" t="s">
        <v>1577</v>
      </c>
      <c r="D641" s="179" t="s">
        <v>937</v>
      </c>
      <c r="E641" s="180">
        <v>73.59</v>
      </c>
      <c r="F641" s="181">
        <f t="shared" si="36"/>
        <v>29.999999999999996</v>
      </c>
      <c r="G641" s="180">
        <v>2207.6999999999998</v>
      </c>
      <c r="H641" s="180"/>
      <c r="I641" s="180">
        <v>250</v>
      </c>
      <c r="J641" s="180">
        <v>1150</v>
      </c>
      <c r="K641" s="182">
        <f t="shared" si="34"/>
        <v>3607.7</v>
      </c>
      <c r="L641" s="183"/>
      <c r="M641" s="196"/>
    </row>
    <row r="642" spans="1:13" s="102" customFormat="1" ht="39.75" customHeight="1" x14ac:dyDescent="0.25">
      <c r="A642" s="132">
        <f t="shared" si="35"/>
        <v>632</v>
      </c>
      <c r="B642" s="133" t="s">
        <v>932</v>
      </c>
      <c r="C642" s="91" t="s">
        <v>1578</v>
      </c>
      <c r="D642" s="179" t="s">
        <v>937</v>
      </c>
      <c r="E642" s="180">
        <v>73.59</v>
      </c>
      <c r="F642" s="181">
        <f t="shared" si="36"/>
        <v>29.999999999999996</v>
      </c>
      <c r="G642" s="180">
        <v>2207.6999999999998</v>
      </c>
      <c r="H642" s="180"/>
      <c r="I642" s="180">
        <v>250</v>
      </c>
      <c r="J642" s="180">
        <v>1150</v>
      </c>
      <c r="K642" s="182">
        <f t="shared" si="34"/>
        <v>3607.7</v>
      </c>
      <c r="L642" s="183"/>
      <c r="M642" s="196"/>
    </row>
    <row r="643" spans="1:13" s="102" customFormat="1" ht="39.75" customHeight="1" x14ac:dyDescent="0.25">
      <c r="A643" s="132">
        <f t="shared" si="35"/>
        <v>633</v>
      </c>
      <c r="B643" s="133" t="s">
        <v>932</v>
      </c>
      <c r="C643" s="91" t="s">
        <v>1579</v>
      </c>
      <c r="D643" s="179" t="s">
        <v>937</v>
      </c>
      <c r="E643" s="180">
        <v>73.59</v>
      </c>
      <c r="F643" s="181">
        <f t="shared" si="36"/>
        <v>29.999999999999996</v>
      </c>
      <c r="G643" s="180">
        <v>2207.6999999999998</v>
      </c>
      <c r="H643" s="180"/>
      <c r="I643" s="180">
        <v>250</v>
      </c>
      <c r="J643" s="180">
        <v>1150</v>
      </c>
      <c r="K643" s="182">
        <f t="shared" ref="K643:K706" si="37">SUM(G643:J643)</f>
        <v>3607.7</v>
      </c>
      <c r="L643" s="183"/>
      <c r="M643" s="196"/>
    </row>
    <row r="644" spans="1:13" s="102" customFormat="1" ht="39.75" customHeight="1" x14ac:dyDescent="0.25">
      <c r="A644" s="132">
        <f t="shared" si="35"/>
        <v>634</v>
      </c>
      <c r="B644" s="133" t="s">
        <v>932</v>
      </c>
      <c r="C644" s="91" t="s">
        <v>1580</v>
      </c>
      <c r="D644" s="179" t="s">
        <v>937</v>
      </c>
      <c r="E644" s="180">
        <v>73.59</v>
      </c>
      <c r="F644" s="181">
        <f t="shared" si="36"/>
        <v>29.999999999999996</v>
      </c>
      <c r="G644" s="180">
        <v>2207.6999999999998</v>
      </c>
      <c r="H644" s="180"/>
      <c r="I644" s="180">
        <v>250</v>
      </c>
      <c r="J644" s="180">
        <v>1150</v>
      </c>
      <c r="K644" s="182">
        <f t="shared" si="37"/>
        <v>3607.7</v>
      </c>
      <c r="L644" s="183"/>
      <c r="M644" s="196"/>
    </row>
    <row r="645" spans="1:13" s="102" customFormat="1" ht="39.75" customHeight="1" x14ac:dyDescent="0.25">
      <c r="A645" s="132">
        <f t="shared" si="35"/>
        <v>635</v>
      </c>
      <c r="B645" s="133" t="s">
        <v>932</v>
      </c>
      <c r="C645" s="91" t="s">
        <v>1581</v>
      </c>
      <c r="D645" s="179" t="s">
        <v>937</v>
      </c>
      <c r="E645" s="180">
        <v>73.59</v>
      </c>
      <c r="F645" s="181">
        <f t="shared" si="36"/>
        <v>29.999999999999996</v>
      </c>
      <c r="G645" s="180">
        <v>2207.6999999999998</v>
      </c>
      <c r="H645" s="180"/>
      <c r="I645" s="180">
        <v>250</v>
      </c>
      <c r="J645" s="180">
        <v>1150</v>
      </c>
      <c r="K645" s="182">
        <f t="shared" si="37"/>
        <v>3607.7</v>
      </c>
      <c r="L645" s="183"/>
      <c r="M645" s="196"/>
    </row>
    <row r="646" spans="1:13" s="102" customFormat="1" ht="39.75" customHeight="1" x14ac:dyDescent="0.25">
      <c r="A646" s="132">
        <f t="shared" si="35"/>
        <v>636</v>
      </c>
      <c r="B646" s="133" t="s">
        <v>932</v>
      </c>
      <c r="C646" s="91" t="s">
        <v>1582</v>
      </c>
      <c r="D646" s="179" t="s">
        <v>937</v>
      </c>
      <c r="E646" s="180">
        <v>73.59</v>
      </c>
      <c r="F646" s="181">
        <f t="shared" si="36"/>
        <v>29.999999999999996</v>
      </c>
      <c r="G646" s="180">
        <v>2207.6999999999998</v>
      </c>
      <c r="H646" s="180"/>
      <c r="I646" s="180">
        <v>250</v>
      </c>
      <c r="J646" s="180">
        <v>1150</v>
      </c>
      <c r="K646" s="182">
        <f t="shared" si="37"/>
        <v>3607.7</v>
      </c>
      <c r="L646" s="183"/>
      <c r="M646" s="196"/>
    </row>
    <row r="647" spans="1:13" s="102" customFormat="1" ht="39.75" customHeight="1" x14ac:dyDescent="0.25">
      <c r="A647" s="132">
        <f t="shared" si="35"/>
        <v>637</v>
      </c>
      <c r="B647" s="133" t="s">
        <v>932</v>
      </c>
      <c r="C647" s="91" t="s">
        <v>1583</v>
      </c>
      <c r="D647" s="179" t="s">
        <v>937</v>
      </c>
      <c r="E647" s="180">
        <v>73.59</v>
      </c>
      <c r="F647" s="181">
        <f t="shared" si="36"/>
        <v>29.999999999999996</v>
      </c>
      <c r="G647" s="180">
        <v>2207.6999999999998</v>
      </c>
      <c r="H647" s="180"/>
      <c r="I647" s="180">
        <v>250</v>
      </c>
      <c r="J647" s="180">
        <v>1150</v>
      </c>
      <c r="K647" s="182">
        <f t="shared" si="37"/>
        <v>3607.7</v>
      </c>
      <c r="L647" s="183"/>
      <c r="M647" s="196"/>
    </row>
    <row r="648" spans="1:13" s="102" customFormat="1" ht="39.75" customHeight="1" x14ac:dyDescent="0.25">
      <c r="A648" s="132">
        <f t="shared" si="35"/>
        <v>638</v>
      </c>
      <c r="B648" s="133" t="s">
        <v>932</v>
      </c>
      <c r="C648" s="91" t="s">
        <v>1584</v>
      </c>
      <c r="D648" s="179" t="s">
        <v>937</v>
      </c>
      <c r="E648" s="180">
        <v>73.59</v>
      </c>
      <c r="F648" s="181">
        <f t="shared" si="36"/>
        <v>29.999999999999996</v>
      </c>
      <c r="G648" s="180">
        <v>2207.6999999999998</v>
      </c>
      <c r="H648" s="180"/>
      <c r="I648" s="180">
        <v>250</v>
      </c>
      <c r="J648" s="180">
        <v>1150</v>
      </c>
      <c r="K648" s="182">
        <f t="shared" si="37"/>
        <v>3607.7</v>
      </c>
      <c r="L648" s="183"/>
      <c r="M648" s="196"/>
    </row>
    <row r="649" spans="1:13" s="102" customFormat="1" ht="39.75" customHeight="1" x14ac:dyDescent="0.25">
      <c r="A649" s="132">
        <f t="shared" si="35"/>
        <v>639</v>
      </c>
      <c r="B649" s="133" t="s">
        <v>932</v>
      </c>
      <c r="C649" s="91" t="s">
        <v>1585</v>
      </c>
      <c r="D649" s="179" t="s">
        <v>937</v>
      </c>
      <c r="E649" s="180">
        <v>73.59</v>
      </c>
      <c r="F649" s="181">
        <f t="shared" si="36"/>
        <v>29.999999999999996</v>
      </c>
      <c r="G649" s="180">
        <v>2207.6999999999998</v>
      </c>
      <c r="H649" s="180"/>
      <c r="I649" s="180">
        <v>250</v>
      </c>
      <c r="J649" s="180">
        <v>1150</v>
      </c>
      <c r="K649" s="182">
        <f t="shared" si="37"/>
        <v>3607.7</v>
      </c>
      <c r="L649" s="183"/>
      <c r="M649" s="196"/>
    </row>
    <row r="650" spans="1:13" s="102" customFormat="1" ht="39.75" customHeight="1" x14ac:dyDescent="0.25">
      <c r="A650" s="132">
        <f t="shared" si="35"/>
        <v>640</v>
      </c>
      <c r="B650" s="133" t="s">
        <v>932</v>
      </c>
      <c r="C650" s="91" t="s">
        <v>1586</v>
      </c>
      <c r="D650" s="179" t="s">
        <v>937</v>
      </c>
      <c r="E650" s="180">
        <v>73.59</v>
      </c>
      <c r="F650" s="181">
        <f t="shared" si="36"/>
        <v>29.999999999999996</v>
      </c>
      <c r="G650" s="180">
        <v>2207.6999999999998</v>
      </c>
      <c r="H650" s="180"/>
      <c r="I650" s="180">
        <v>250</v>
      </c>
      <c r="J650" s="180">
        <v>1150</v>
      </c>
      <c r="K650" s="182">
        <f t="shared" si="37"/>
        <v>3607.7</v>
      </c>
      <c r="L650" s="183"/>
      <c r="M650" s="196"/>
    </row>
    <row r="651" spans="1:13" s="102" customFormat="1" ht="39.75" customHeight="1" x14ac:dyDescent="0.25">
      <c r="A651" s="132">
        <f t="shared" si="35"/>
        <v>641</v>
      </c>
      <c r="B651" s="133" t="s">
        <v>932</v>
      </c>
      <c r="C651" s="91" t="s">
        <v>1587</v>
      </c>
      <c r="D651" s="179" t="s">
        <v>937</v>
      </c>
      <c r="E651" s="180">
        <v>73.59</v>
      </c>
      <c r="F651" s="181">
        <f t="shared" si="36"/>
        <v>29.999999999999996</v>
      </c>
      <c r="G651" s="180">
        <v>2207.6999999999998</v>
      </c>
      <c r="H651" s="180"/>
      <c r="I651" s="180">
        <v>250</v>
      </c>
      <c r="J651" s="180">
        <v>1150</v>
      </c>
      <c r="K651" s="182">
        <f t="shared" si="37"/>
        <v>3607.7</v>
      </c>
      <c r="L651" s="183"/>
      <c r="M651" s="196"/>
    </row>
    <row r="652" spans="1:13" s="102" customFormat="1" ht="39.75" customHeight="1" x14ac:dyDescent="0.25">
      <c r="A652" s="132">
        <f t="shared" si="35"/>
        <v>642</v>
      </c>
      <c r="B652" s="133" t="s">
        <v>932</v>
      </c>
      <c r="C652" s="91" t="s">
        <v>1588</v>
      </c>
      <c r="D652" s="179" t="s">
        <v>937</v>
      </c>
      <c r="E652" s="180">
        <v>73.59</v>
      </c>
      <c r="F652" s="181">
        <f t="shared" si="36"/>
        <v>29.999999999999996</v>
      </c>
      <c r="G652" s="180">
        <v>2207.6999999999998</v>
      </c>
      <c r="H652" s="180"/>
      <c r="I652" s="180">
        <v>250</v>
      </c>
      <c r="J652" s="180">
        <v>1150</v>
      </c>
      <c r="K652" s="182">
        <f t="shared" si="37"/>
        <v>3607.7</v>
      </c>
      <c r="L652" s="183"/>
      <c r="M652" s="196"/>
    </row>
    <row r="653" spans="1:13" s="102" customFormat="1" ht="39.75" customHeight="1" x14ac:dyDescent="0.25">
      <c r="A653" s="132">
        <f t="shared" si="35"/>
        <v>643</v>
      </c>
      <c r="B653" s="133" t="s">
        <v>932</v>
      </c>
      <c r="C653" s="91" t="s">
        <v>1589</v>
      </c>
      <c r="D653" s="179" t="s">
        <v>937</v>
      </c>
      <c r="E653" s="180">
        <v>73.59</v>
      </c>
      <c r="F653" s="181">
        <f t="shared" si="36"/>
        <v>29.999999999999996</v>
      </c>
      <c r="G653" s="180">
        <v>2207.6999999999998</v>
      </c>
      <c r="H653" s="180"/>
      <c r="I653" s="180">
        <v>250</v>
      </c>
      <c r="J653" s="180">
        <v>1150</v>
      </c>
      <c r="K653" s="182">
        <f t="shared" si="37"/>
        <v>3607.7</v>
      </c>
      <c r="L653" s="183"/>
      <c r="M653" s="196"/>
    </row>
    <row r="654" spans="1:13" s="102" customFormat="1" ht="39.75" customHeight="1" x14ac:dyDescent="0.25">
      <c r="A654" s="132">
        <f t="shared" ref="A654:A717" si="38">A653+1</f>
        <v>644</v>
      </c>
      <c r="B654" s="133" t="s">
        <v>932</v>
      </c>
      <c r="C654" s="91" t="s">
        <v>1590</v>
      </c>
      <c r="D654" s="179" t="s">
        <v>937</v>
      </c>
      <c r="E654" s="180">
        <v>73.59</v>
      </c>
      <c r="F654" s="181">
        <f t="shared" si="36"/>
        <v>29.999999999999996</v>
      </c>
      <c r="G654" s="180">
        <v>2207.6999999999998</v>
      </c>
      <c r="H654" s="180"/>
      <c r="I654" s="180">
        <v>250</v>
      </c>
      <c r="J654" s="180">
        <v>1150</v>
      </c>
      <c r="K654" s="182">
        <f t="shared" si="37"/>
        <v>3607.7</v>
      </c>
      <c r="L654" s="183"/>
      <c r="M654" s="196"/>
    </row>
    <row r="655" spans="1:13" s="102" customFormat="1" ht="39.75" customHeight="1" x14ac:dyDescent="0.25">
      <c r="A655" s="132">
        <f t="shared" si="38"/>
        <v>645</v>
      </c>
      <c r="B655" s="133" t="s">
        <v>932</v>
      </c>
      <c r="C655" s="91" t="s">
        <v>1591</v>
      </c>
      <c r="D655" s="179" t="s">
        <v>937</v>
      </c>
      <c r="E655" s="180">
        <v>73.59</v>
      </c>
      <c r="F655" s="181">
        <f t="shared" si="36"/>
        <v>29.999999999999996</v>
      </c>
      <c r="G655" s="180">
        <v>2207.6999999999998</v>
      </c>
      <c r="H655" s="180"/>
      <c r="I655" s="180">
        <v>250</v>
      </c>
      <c r="J655" s="180">
        <v>1150</v>
      </c>
      <c r="K655" s="182">
        <f t="shared" si="37"/>
        <v>3607.7</v>
      </c>
      <c r="L655" s="183"/>
      <c r="M655" s="196"/>
    </row>
    <row r="656" spans="1:13" s="102" customFormat="1" ht="39.75" customHeight="1" x14ac:dyDescent="0.25">
      <c r="A656" s="132">
        <f t="shared" si="38"/>
        <v>646</v>
      </c>
      <c r="B656" s="133" t="s">
        <v>932</v>
      </c>
      <c r="C656" s="91" t="s">
        <v>1592</v>
      </c>
      <c r="D656" s="179" t="s">
        <v>937</v>
      </c>
      <c r="E656" s="180">
        <v>73.59</v>
      </c>
      <c r="F656" s="181">
        <f t="shared" si="36"/>
        <v>29.999999999999996</v>
      </c>
      <c r="G656" s="180">
        <v>2207.6999999999998</v>
      </c>
      <c r="H656" s="180"/>
      <c r="I656" s="180">
        <v>250</v>
      </c>
      <c r="J656" s="180">
        <v>1150</v>
      </c>
      <c r="K656" s="182">
        <f t="shared" si="37"/>
        <v>3607.7</v>
      </c>
      <c r="L656" s="183"/>
      <c r="M656" s="196"/>
    </row>
    <row r="657" spans="1:13" s="102" customFormat="1" ht="39.75" customHeight="1" x14ac:dyDescent="0.25">
      <c r="A657" s="132">
        <f t="shared" si="38"/>
        <v>647</v>
      </c>
      <c r="B657" s="133" t="s">
        <v>932</v>
      </c>
      <c r="C657" s="91" t="s">
        <v>1593</v>
      </c>
      <c r="D657" s="179" t="s">
        <v>937</v>
      </c>
      <c r="E657" s="180">
        <v>73.59</v>
      </c>
      <c r="F657" s="181">
        <f t="shared" si="36"/>
        <v>29.999999999999996</v>
      </c>
      <c r="G657" s="180">
        <v>2207.6999999999998</v>
      </c>
      <c r="H657" s="180"/>
      <c r="I657" s="180">
        <v>250</v>
      </c>
      <c r="J657" s="180">
        <v>1150</v>
      </c>
      <c r="K657" s="182">
        <f t="shared" si="37"/>
        <v>3607.7</v>
      </c>
      <c r="L657" s="183"/>
      <c r="M657" s="196"/>
    </row>
    <row r="658" spans="1:13" s="102" customFormat="1" ht="39.75" customHeight="1" x14ac:dyDescent="0.25">
      <c r="A658" s="132">
        <f t="shared" si="38"/>
        <v>648</v>
      </c>
      <c r="B658" s="133" t="s">
        <v>932</v>
      </c>
      <c r="C658" s="91" t="s">
        <v>1594</v>
      </c>
      <c r="D658" s="179" t="s">
        <v>937</v>
      </c>
      <c r="E658" s="180">
        <v>73.59</v>
      </c>
      <c r="F658" s="181">
        <f t="shared" si="36"/>
        <v>29.999999999999996</v>
      </c>
      <c r="G658" s="180">
        <v>2207.6999999999998</v>
      </c>
      <c r="H658" s="180"/>
      <c r="I658" s="180">
        <v>250</v>
      </c>
      <c r="J658" s="180">
        <v>1150</v>
      </c>
      <c r="K658" s="182">
        <f t="shared" si="37"/>
        <v>3607.7</v>
      </c>
      <c r="L658" s="183"/>
      <c r="M658" s="196"/>
    </row>
    <row r="659" spans="1:13" s="102" customFormat="1" ht="39.75" customHeight="1" x14ac:dyDescent="0.25">
      <c r="A659" s="132">
        <f t="shared" si="38"/>
        <v>649</v>
      </c>
      <c r="B659" s="133" t="s">
        <v>932</v>
      </c>
      <c r="C659" s="91" t="s">
        <v>1595</v>
      </c>
      <c r="D659" s="179" t="s">
        <v>937</v>
      </c>
      <c r="E659" s="180">
        <v>73.59</v>
      </c>
      <c r="F659" s="181">
        <f t="shared" si="36"/>
        <v>29.999999999999996</v>
      </c>
      <c r="G659" s="180">
        <v>2207.6999999999998</v>
      </c>
      <c r="H659" s="180"/>
      <c r="I659" s="180">
        <v>250</v>
      </c>
      <c r="J659" s="180">
        <v>1150</v>
      </c>
      <c r="K659" s="182">
        <f t="shared" si="37"/>
        <v>3607.7</v>
      </c>
      <c r="L659" s="183"/>
      <c r="M659" s="196"/>
    </row>
    <row r="660" spans="1:13" s="102" customFormat="1" ht="39.75" customHeight="1" x14ac:dyDescent="0.25">
      <c r="A660" s="132">
        <f t="shared" si="38"/>
        <v>650</v>
      </c>
      <c r="B660" s="133" t="s">
        <v>932</v>
      </c>
      <c r="C660" s="91" t="s">
        <v>1596</v>
      </c>
      <c r="D660" s="179" t="s">
        <v>937</v>
      </c>
      <c r="E660" s="180">
        <v>73.59</v>
      </c>
      <c r="F660" s="181">
        <f t="shared" si="36"/>
        <v>29.999999999999996</v>
      </c>
      <c r="G660" s="180">
        <v>2207.6999999999998</v>
      </c>
      <c r="H660" s="180"/>
      <c r="I660" s="180">
        <v>250</v>
      </c>
      <c r="J660" s="180">
        <v>1150</v>
      </c>
      <c r="K660" s="182">
        <f t="shared" si="37"/>
        <v>3607.7</v>
      </c>
      <c r="L660" s="183"/>
      <c r="M660" s="196"/>
    </row>
    <row r="661" spans="1:13" s="102" customFormat="1" ht="39.75" customHeight="1" x14ac:dyDescent="0.25">
      <c r="A661" s="132">
        <f t="shared" si="38"/>
        <v>651</v>
      </c>
      <c r="B661" s="133" t="s">
        <v>932</v>
      </c>
      <c r="C661" s="91" t="s">
        <v>1597</v>
      </c>
      <c r="D661" s="179" t="s">
        <v>937</v>
      </c>
      <c r="E661" s="180">
        <v>73.59</v>
      </c>
      <c r="F661" s="181">
        <f t="shared" si="36"/>
        <v>29.999999999999996</v>
      </c>
      <c r="G661" s="180">
        <v>2207.6999999999998</v>
      </c>
      <c r="H661" s="180"/>
      <c r="I661" s="180">
        <v>250</v>
      </c>
      <c r="J661" s="180">
        <v>1150</v>
      </c>
      <c r="K661" s="182">
        <f t="shared" si="37"/>
        <v>3607.7</v>
      </c>
      <c r="L661" s="183"/>
      <c r="M661" s="196"/>
    </row>
    <row r="662" spans="1:13" s="102" customFormat="1" ht="39.75" customHeight="1" x14ac:dyDescent="0.25">
      <c r="A662" s="132">
        <f t="shared" si="38"/>
        <v>652</v>
      </c>
      <c r="B662" s="133" t="s">
        <v>932</v>
      </c>
      <c r="C662" s="91" t="s">
        <v>1598</v>
      </c>
      <c r="D662" s="179" t="s">
        <v>937</v>
      </c>
      <c r="E662" s="180">
        <v>73.59</v>
      </c>
      <c r="F662" s="181">
        <f t="shared" si="36"/>
        <v>29.999999999999996</v>
      </c>
      <c r="G662" s="180">
        <v>2207.6999999999998</v>
      </c>
      <c r="H662" s="180"/>
      <c r="I662" s="180">
        <v>250</v>
      </c>
      <c r="J662" s="180">
        <v>1150</v>
      </c>
      <c r="K662" s="182">
        <f t="shared" si="37"/>
        <v>3607.7</v>
      </c>
      <c r="L662" s="183"/>
      <c r="M662" s="196"/>
    </row>
    <row r="663" spans="1:13" s="102" customFormat="1" ht="39.75" customHeight="1" x14ac:dyDescent="0.25">
      <c r="A663" s="132">
        <f t="shared" si="38"/>
        <v>653</v>
      </c>
      <c r="B663" s="133" t="s">
        <v>932</v>
      </c>
      <c r="C663" s="91" t="s">
        <v>1599</v>
      </c>
      <c r="D663" s="179" t="s">
        <v>937</v>
      </c>
      <c r="E663" s="180">
        <v>73.59</v>
      </c>
      <c r="F663" s="181">
        <f t="shared" si="36"/>
        <v>29.999999999999996</v>
      </c>
      <c r="G663" s="180">
        <v>2207.6999999999998</v>
      </c>
      <c r="H663" s="180"/>
      <c r="I663" s="180">
        <v>250</v>
      </c>
      <c r="J663" s="180">
        <v>1150</v>
      </c>
      <c r="K663" s="182">
        <f t="shared" si="37"/>
        <v>3607.7</v>
      </c>
      <c r="L663" s="183"/>
      <c r="M663" s="196"/>
    </row>
    <row r="664" spans="1:13" s="102" customFormat="1" ht="39.75" customHeight="1" x14ac:dyDescent="0.25">
      <c r="A664" s="132">
        <f t="shared" si="38"/>
        <v>654</v>
      </c>
      <c r="B664" s="133" t="s">
        <v>932</v>
      </c>
      <c r="C664" s="91" t="s">
        <v>1600</v>
      </c>
      <c r="D664" s="179" t="s">
        <v>937</v>
      </c>
      <c r="E664" s="180">
        <v>73.59</v>
      </c>
      <c r="F664" s="181">
        <f t="shared" si="36"/>
        <v>29.999999999999996</v>
      </c>
      <c r="G664" s="180">
        <v>2207.6999999999998</v>
      </c>
      <c r="H664" s="180"/>
      <c r="I664" s="180">
        <v>250</v>
      </c>
      <c r="J664" s="180">
        <v>1150</v>
      </c>
      <c r="K664" s="182">
        <f t="shared" si="37"/>
        <v>3607.7</v>
      </c>
      <c r="L664" s="183"/>
      <c r="M664" s="196"/>
    </row>
    <row r="665" spans="1:13" s="102" customFormat="1" ht="39.75" customHeight="1" x14ac:dyDescent="0.25">
      <c r="A665" s="132">
        <f t="shared" si="38"/>
        <v>655</v>
      </c>
      <c r="B665" s="133" t="s">
        <v>932</v>
      </c>
      <c r="C665" s="91" t="s">
        <v>1601</v>
      </c>
      <c r="D665" s="179" t="s">
        <v>937</v>
      </c>
      <c r="E665" s="180">
        <v>73.59</v>
      </c>
      <c r="F665" s="181">
        <f t="shared" si="36"/>
        <v>29.999999999999996</v>
      </c>
      <c r="G665" s="180">
        <v>2207.6999999999998</v>
      </c>
      <c r="H665" s="180"/>
      <c r="I665" s="180">
        <v>250</v>
      </c>
      <c r="J665" s="180">
        <v>1150</v>
      </c>
      <c r="K665" s="182">
        <f t="shared" si="37"/>
        <v>3607.7</v>
      </c>
      <c r="L665" s="183"/>
      <c r="M665" s="196"/>
    </row>
    <row r="666" spans="1:13" s="102" customFormat="1" ht="39.75" customHeight="1" x14ac:dyDescent="0.25">
      <c r="A666" s="132">
        <f t="shared" si="38"/>
        <v>656</v>
      </c>
      <c r="B666" s="133" t="s">
        <v>932</v>
      </c>
      <c r="C666" s="91" t="s">
        <v>1602</v>
      </c>
      <c r="D666" s="179" t="s">
        <v>937</v>
      </c>
      <c r="E666" s="180">
        <v>73.59</v>
      </c>
      <c r="F666" s="181">
        <f t="shared" si="36"/>
        <v>29.999999999999996</v>
      </c>
      <c r="G666" s="180">
        <v>2207.6999999999998</v>
      </c>
      <c r="H666" s="180"/>
      <c r="I666" s="180">
        <v>250</v>
      </c>
      <c r="J666" s="180">
        <v>1150</v>
      </c>
      <c r="K666" s="182">
        <f t="shared" si="37"/>
        <v>3607.7</v>
      </c>
      <c r="L666" s="183"/>
      <c r="M666" s="196"/>
    </row>
    <row r="667" spans="1:13" s="102" customFormat="1" ht="39.75" customHeight="1" x14ac:dyDescent="0.25">
      <c r="A667" s="132">
        <f t="shared" si="38"/>
        <v>657</v>
      </c>
      <c r="B667" s="133" t="s">
        <v>932</v>
      </c>
      <c r="C667" s="91" t="s">
        <v>1603</v>
      </c>
      <c r="D667" s="179" t="s">
        <v>937</v>
      </c>
      <c r="E667" s="180">
        <v>73.59</v>
      </c>
      <c r="F667" s="181">
        <f t="shared" si="36"/>
        <v>29.999999999999996</v>
      </c>
      <c r="G667" s="180">
        <v>2207.6999999999998</v>
      </c>
      <c r="H667" s="180"/>
      <c r="I667" s="180">
        <v>250</v>
      </c>
      <c r="J667" s="180">
        <v>1150</v>
      </c>
      <c r="K667" s="182">
        <f t="shared" si="37"/>
        <v>3607.7</v>
      </c>
      <c r="L667" s="183"/>
      <c r="M667" s="196"/>
    </row>
    <row r="668" spans="1:13" s="102" customFormat="1" ht="39.75" customHeight="1" x14ac:dyDescent="0.25">
      <c r="A668" s="132">
        <f t="shared" si="38"/>
        <v>658</v>
      </c>
      <c r="B668" s="133" t="s">
        <v>932</v>
      </c>
      <c r="C668" s="91" t="s">
        <v>1604</v>
      </c>
      <c r="D668" s="179" t="s">
        <v>937</v>
      </c>
      <c r="E668" s="180">
        <v>73.59</v>
      </c>
      <c r="F668" s="181">
        <f t="shared" si="36"/>
        <v>29.999999999999996</v>
      </c>
      <c r="G668" s="180">
        <v>2207.6999999999998</v>
      </c>
      <c r="H668" s="180"/>
      <c r="I668" s="180">
        <v>250</v>
      </c>
      <c r="J668" s="180">
        <v>1150</v>
      </c>
      <c r="K668" s="182">
        <f t="shared" si="37"/>
        <v>3607.7</v>
      </c>
      <c r="L668" s="183"/>
      <c r="M668" s="196"/>
    </row>
    <row r="669" spans="1:13" s="102" customFormat="1" ht="39.75" customHeight="1" x14ac:dyDescent="0.25">
      <c r="A669" s="132">
        <f t="shared" si="38"/>
        <v>659</v>
      </c>
      <c r="B669" s="133" t="s">
        <v>932</v>
      </c>
      <c r="C669" s="91" t="s">
        <v>1605</v>
      </c>
      <c r="D669" s="179" t="s">
        <v>937</v>
      </c>
      <c r="E669" s="180">
        <v>73.59</v>
      </c>
      <c r="F669" s="181">
        <f t="shared" si="36"/>
        <v>29.999999999999996</v>
      </c>
      <c r="G669" s="180">
        <v>2207.6999999999998</v>
      </c>
      <c r="H669" s="180"/>
      <c r="I669" s="180">
        <v>250</v>
      </c>
      <c r="J669" s="180">
        <v>1150</v>
      </c>
      <c r="K669" s="182">
        <f t="shared" si="37"/>
        <v>3607.7</v>
      </c>
      <c r="L669" s="183"/>
      <c r="M669" s="196"/>
    </row>
    <row r="670" spans="1:13" s="102" customFormat="1" ht="39.75" customHeight="1" x14ac:dyDescent="0.25">
      <c r="A670" s="132">
        <f t="shared" si="38"/>
        <v>660</v>
      </c>
      <c r="B670" s="133" t="s">
        <v>932</v>
      </c>
      <c r="C670" s="91" t="s">
        <v>1606</v>
      </c>
      <c r="D670" s="179" t="s">
        <v>937</v>
      </c>
      <c r="E670" s="180">
        <v>73.59</v>
      </c>
      <c r="F670" s="181">
        <f t="shared" si="36"/>
        <v>29.999999999999996</v>
      </c>
      <c r="G670" s="180">
        <v>2207.6999999999998</v>
      </c>
      <c r="H670" s="180"/>
      <c r="I670" s="180">
        <v>250</v>
      </c>
      <c r="J670" s="180">
        <v>1150</v>
      </c>
      <c r="K670" s="182">
        <f t="shared" si="37"/>
        <v>3607.7</v>
      </c>
      <c r="L670" s="183"/>
      <c r="M670" s="196"/>
    </row>
    <row r="671" spans="1:13" s="102" customFormat="1" ht="39.75" customHeight="1" x14ac:dyDescent="0.25">
      <c r="A671" s="132">
        <f t="shared" si="38"/>
        <v>661</v>
      </c>
      <c r="B671" s="133" t="s">
        <v>932</v>
      </c>
      <c r="C671" s="91" t="s">
        <v>1607</v>
      </c>
      <c r="D671" s="179" t="s">
        <v>937</v>
      </c>
      <c r="E671" s="180">
        <v>73.59</v>
      </c>
      <c r="F671" s="181">
        <f t="shared" si="36"/>
        <v>29.999999999999996</v>
      </c>
      <c r="G671" s="180">
        <v>2207.6999999999998</v>
      </c>
      <c r="H671" s="180"/>
      <c r="I671" s="180">
        <v>250</v>
      </c>
      <c r="J671" s="180">
        <v>1150</v>
      </c>
      <c r="K671" s="182">
        <f t="shared" si="37"/>
        <v>3607.7</v>
      </c>
      <c r="L671" s="183"/>
      <c r="M671" s="196"/>
    </row>
    <row r="672" spans="1:13" s="102" customFormat="1" ht="39.75" customHeight="1" x14ac:dyDescent="0.25">
      <c r="A672" s="132">
        <f t="shared" si="38"/>
        <v>662</v>
      </c>
      <c r="B672" s="133" t="s">
        <v>932</v>
      </c>
      <c r="C672" s="91" t="s">
        <v>1608</v>
      </c>
      <c r="D672" s="179" t="s">
        <v>937</v>
      </c>
      <c r="E672" s="180">
        <v>73.59</v>
      </c>
      <c r="F672" s="181">
        <f t="shared" si="36"/>
        <v>29.999999999999996</v>
      </c>
      <c r="G672" s="180">
        <v>2207.6999999999998</v>
      </c>
      <c r="H672" s="180"/>
      <c r="I672" s="180">
        <v>250</v>
      </c>
      <c r="J672" s="180">
        <v>1150</v>
      </c>
      <c r="K672" s="182">
        <f t="shared" si="37"/>
        <v>3607.7</v>
      </c>
      <c r="L672" s="183"/>
      <c r="M672" s="196"/>
    </row>
    <row r="673" spans="1:13" s="102" customFormat="1" ht="39.75" customHeight="1" x14ac:dyDescent="0.25">
      <c r="A673" s="132">
        <f t="shared" si="38"/>
        <v>663</v>
      </c>
      <c r="B673" s="133" t="s">
        <v>932</v>
      </c>
      <c r="C673" s="91" t="s">
        <v>1609</v>
      </c>
      <c r="D673" s="179" t="s">
        <v>937</v>
      </c>
      <c r="E673" s="180">
        <v>73.59</v>
      </c>
      <c r="F673" s="181">
        <f t="shared" si="36"/>
        <v>29.999999999999996</v>
      </c>
      <c r="G673" s="180">
        <v>2207.6999999999998</v>
      </c>
      <c r="H673" s="180"/>
      <c r="I673" s="180">
        <v>250</v>
      </c>
      <c r="J673" s="180">
        <v>1150</v>
      </c>
      <c r="K673" s="182">
        <f t="shared" si="37"/>
        <v>3607.7</v>
      </c>
      <c r="L673" s="183"/>
      <c r="M673" s="196"/>
    </row>
    <row r="674" spans="1:13" s="102" customFormat="1" ht="39.75" customHeight="1" x14ac:dyDescent="0.25">
      <c r="A674" s="132">
        <f t="shared" si="38"/>
        <v>664</v>
      </c>
      <c r="B674" s="133" t="s">
        <v>932</v>
      </c>
      <c r="C674" s="91" t="s">
        <v>1610</v>
      </c>
      <c r="D674" s="179" t="s">
        <v>937</v>
      </c>
      <c r="E674" s="180">
        <v>73.59</v>
      </c>
      <c r="F674" s="181">
        <f t="shared" si="36"/>
        <v>29.999999999999996</v>
      </c>
      <c r="G674" s="180">
        <v>2207.6999999999998</v>
      </c>
      <c r="H674" s="180"/>
      <c r="I674" s="180">
        <v>250</v>
      </c>
      <c r="J674" s="180">
        <v>1150</v>
      </c>
      <c r="K674" s="182">
        <f t="shared" si="37"/>
        <v>3607.7</v>
      </c>
      <c r="L674" s="183"/>
      <c r="M674" s="196"/>
    </row>
    <row r="675" spans="1:13" s="102" customFormat="1" ht="39.75" customHeight="1" x14ac:dyDescent="0.25">
      <c r="A675" s="132">
        <f t="shared" si="38"/>
        <v>665</v>
      </c>
      <c r="B675" s="133" t="s">
        <v>932</v>
      </c>
      <c r="C675" s="91" t="s">
        <v>1611</v>
      </c>
      <c r="D675" s="179" t="s">
        <v>937</v>
      </c>
      <c r="E675" s="180">
        <v>73.59</v>
      </c>
      <c r="F675" s="181">
        <f t="shared" si="36"/>
        <v>29.999999999999996</v>
      </c>
      <c r="G675" s="180">
        <v>2207.6999999999998</v>
      </c>
      <c r="H675" s="180"/>
      <c r="I675" s="180">
        <v>250</v>
      </c>
      <c r="J675" s="180">
        <v>1150</v>
      </c>
      <c r="K675" s="182">
        <f t="shared" si="37"/>
        <v>3607.7</v>
      </c>
      <c r="L675" s="183"/>
      <c r="M675" s="196"/>
    </row>
    <row r="676" spans="1:13" s="102" customFormat="1" ht="39.75" customHeight="1" x14ac:dyDescent="0.25">
      <c r="A676" s="132">
        <f t="shared" si="38"/>
        <v>666</v>
      </c>
      <c r="B676" s="133" t="s">
        <v>932</v>
      </c>
      <c r="C676" s="91" t="s">
        <v>1612</v>
      </c>
      <c r="D676" s="179" t="s">
        <v>937</v>
      </c>
      <c r="E676" s="180">
        <v>73.59</v>
      </c>
      <c r="F676" s="181">
        <f t="shared" si="36"/>
        <v>29.999999999999996</v>
      </c>
      <c r="G676" s="180">
        <v>2207.6999999999998</v>
      </c>
      <c r="H676" s="180"/>
      <c r="I676" s="180">
        <v>250</v>
      </c>
      <c r="J676" s="180">
        <v>1150</v>
      </c>
      <c r="K676" s="182">
        <f t="shared" si="37"/>
        <v>3607.7</v>
      </c>
      <c r="L676" s="183"/>
      <c r="M676" s="196"/>
    </row>
    <row r="677" spans="1:13" s="102" customFormat="1" ht="39.75" customHeight="1" x14ac:dyDescent="0.25">
      <c r="A677" s="132">
        <f t="shared" si="38"/>
        <v>667</v>
      </c>
      <c r="B677" s="133" t="s">
        <v>932</v>
      </c>
      <c r="C677" s="91" t="s">
        <v>1613</v>
      </c>
      <c r="D677" s="179" t="s">
        <v>937</v>
      </c>
      <c r="E677" s="180">
        <v>73.59</v>
      </c>
      <c r="F677" s="181">
        <f t="shared" si="36"/>
        <v>29.999999999999996</v>
      </c>
      <c r="G677" s="180">
        <v>2207.6999999999998</v>
      </c>
      <c r="H677" s="180"/>
      <c r="I677" s="180">
        <v>250</v>
      </c>
      <c r="J677" s="180">
        <v>1150</v>
      </c>
      <c r="K677" s="182">
        <f t="shared" si="37"/>
        <v>3607.7</v>
      </c>
      <c r="L677" s="183"/>
      <c r="M677" s="196"/>
    </row>
    <row r="678" spans="1:13" s="102" customFormat="1" ht="39.75" customHeight="1" x14ac:dyDescent="0.25">
      <c r="A678" s="132">
        <f t="shared" si="38"/>
        <v>668</v>
      </c>
      <c r="B678" s="133" t="s">
        <v>932</v>
      </c>
      <c r="C678" s="91" t="s">
        <v>1614</v>
      </c>
      <c r="D678" s="179" t="s">
        <v>937</v>
      </c>
      <c r="E678" s="180">
        <v>73.59</v>
      </c>
      <c r="F678" s="181">
        <f t="shared" si="36"/>
        <v>29.999999999999996</v>
      </c>
      <c r="G678" s="180">
        <v>2207.6999999999998</v>
      </c>
      <c r="H678" s="180"/>
      <c r="I678" s="180">
        <v>250</v>
      </c>
      <c r="J678" s="180">
        <v>1150</v>
      </c>
      <c r="K678" s="182">
        <f t="shared" si="37"/>
        <v>3607.7</v>
      </c>
      <c r="L678" s="183"/>
      <c r="M678" s="196"/>
    </row>
    <row r="679" spans="1:13" s="102" customFormat="1" ht="39.75" customHeight="1" x14ac:dyDescent="0.25">
      <c r="A679" s="132">
        <f t="shared" si="38"/>
        <v>669</v>
      </c>
      <c r="B679" s="133" t="s">
        <v>932</v>
      </c>
      <c r="C679" s="91" t="s">
        <v>1615</v>
      </c>
      <c r="D679" s="179" t="s">
        <v>937</v>
      </c>
      <c r="E679" s="180">
        <v>73.59</v>
      </c>
      <c r="F679" s="181">
        <f t="shared" si="36"/>
        <v>29.999999999999996</v>
      </c>
      <c r="G679" s="180">
        <v>2207.6999999999998</v>
      </c>
      <c r="H679" s="180"/>
      <c r="I679" s="180">
        <v>250</v>
      </c>
      <c r="J679" s="180">
        <v>1150</v>
      </c>
      <c r="K679" s="182">
        <f t="shared" si="37"/>
        <v>3607.7</v>
      </c>
      <c r="L679" s="183"/>
      <c r="M679" s="196"/>
    </row>
    <row r="680" spans="1:13" s="102" customFormat="1" ht="39.75" customHeight="1" x14ac:dyDescent="0.25">
      <c r="A680" s="132">
        <f t="shared" si="38"/>
        <v>670</v>
      </c>
      <c r="B680" s="133" t="s">
        <v>932</v>
      </c>
      <c r="C680" s="91" t="s">
        <v>1616</v>
      </c>
      <c r="D680" s="179" t="s">
        <v>937</v>
      </c>
      <c r="E680" s="180">
        <v>73.59</v>
      </c>
      <c r="F680" s="181">
        <f t="shared" si="36"/>
        <v>29.999999999999996</v>
      </c>
      <c r="G680" s="180">
        <v>2207.6999999999998</v>
      </c>
      <c r="H680" s="180"/>
      <c r="I680" s="180">
        <v>250</v>
      </c>
      <c r="J680" s="180">
        <v>1150</v>
      </c>
      <c r="K680" s="182">
        <f t="shared" si="37"/>
        <v>3607.7</v>
      </c>
      <c r="L680" s="183"/>
      <c r="M680" s="196"/>
    </row>
    <row r="681" spans="1:13" s="102" customFormat="1" ht="39.75" customHeight="1" x14ac:dyDescent="0.25">
      <c r="A681" s="132">
        <f t="shared" si="38"/>
        <v>671</v>
      </c>
      <c r="B681" s="133" t="s">
        <v>932</v>
      </c>
      <c r="C681" s="91" t="s">
        <v>1617</v>
      </c>
      <c r="D681" s="179" t="s">
        <v>937</v>
      </c>
      <c r="E681" s="180">
        <v>73.59</v>
      </c>
      <c r="F681" s="181">
        <f t="shared" si="36"/>
        <v>29.999999999999996</v>
      </c>
      <c r="G681" s="180">
        <v>2207.6999999999998</v>
      </c>
      <c r="H681" s="180"/>
      <c r="I681" s="180">
        <v>250</v>
      </c>
      <c r="J681" s="180">
        <v>1150</v>
      </c>
      <c r="K681" s="182">
        <f t="shared" si="37"/>
        <v>3607.7</v>
      </c>
      <c r="L681" s="183"/>
      <c r="M681" s="196"/>
    </row>
    <row r="682" spans="1:13" s="102" customFormat="1" ht="39.75" customHeight="1" x14ac:dyDescent="0.25">
      <c r="A682" s="132">
        <f t="shared" si="38"/>
        <v>672</v>
      </c>
      <c r="B682" s="133" t="s">
        <v>932</v>
      </c>
      <c r="C682" s="91" t="s">
        <v>1618</v>
      </c>
      <c r="D682" s="179" t="s">
        <v>937</v>
      </c>
      <c r="E682" s="180">
        <v>73.59</v>
      </c>
      <c r="F682" s="181">
        <f t="shared" si="36"/>
        <v>29.999999999999996</v>
      </c>
      <c r="G682" s="180">
        <v>2207.6999999999998</v>
      </c>
      <c r="H682" s="180"/>
      <c r="I682" s="180">
        <v>250</v>
      </c>
      <c r="J682" s="180">
        <v>1150</v>
      </c>
      <c r="K682" s="182">
        <f t="shared" si="37"/>
        <v>3607.7</v>
      </c>
      <c r="L682" s="183"/>
      <c r="M682" s="196"/>
    </row>
    <row r="683" spans="1:13" s="102" customFormat="1" ht="39.75" customHeight="1" x14ac:dyDescent="0.25">
      <c r="A683" s="132">
        <f t="shared" si="38"/>
        <v>673</v>
      </c>
      <c r="B683" s="133" t="s">
        <v>932</v>
      </c>
      <c r="C683" s="91" t="s">
        <v>1619</v>
      </c>
      <c r="D683" s="179" t="s">
        <v>937</v>
      </c>
      <c r="E683" s="180">
        <v>73.59</v>
      </c>
      <c r="F683" s="181">
        <f t="shared" si="36"/>
        <v>29.999999999999996</v>
      </c>
      <c r="G683" s="180">
        <v>2207.6999999999998</v>
      </c>
      <c r="H683" s="180"/>
      <c r="I683" s="180">
        <v>250</v>
      </c>
      <c r="J683" s="180">
        <v>1150</v>
      </c>
      <c r="K683" s="182">
        <f t="shared" si="37"/>
        <v>3607.7</v>
      </c>
      <c r="L683" s="183"/>
      <c r="M683" s="196"/>
    </row>
    <row r="684" spans="1:13" s="102" customFormat="1" ht="39.75" customHeight="1" x14ac:dyDescent="0.25">
      <c r="A684" s="132">
        <f t="shared" si="38"/>
        <v>674</v>
      </c>
      <c r="B684" s="133" t="s">
        <v>932</v>
      </c>
      <c r="C684" s="91" t="s">
        <v>1620</v>
      </c>
      <c r="D684" s="179" t="s">
        <v>937</v>
      </c>
      <c r="E684" s="180">
        <v>73.59</v>
      </c>
      <c r="F684" s="181">
        <f t="shared" si="36"/>
        <v>29.999999999999996</v>
      </c>
      <c r="G684" s="180">
        <v>2207.6999999999998</v>
      </c>
      <c r="H684" s="180"/>
      <c r="I684" s="180">
        <v>250</v>
      </c>
      <c r="J684" s="180">
        <v>1150</v>
      </c>
      <c r="K684" s="182">
        <f t="shared" si="37"/>
        <v>3607.7</v>
      </c>
      <c r="L684" s="183"/>
      <c r="M684" s="196"/>
    </row>
    <row r="685" spans="1:13" s="102" customFormat="1" ht="39.75" customHeight="1" x14ac:dyDescent="0.25">
      <c r="A685" s="132">
        <f t="shared" si="38"/>
        <v>675</v>
      </c>
      <c r="B685" s="133" t="s">
        <v>932</v>
      </c>
      <c r="C685" s="91" t="s">
        <v>1621</v>
      </c>
      <c r="D685" s="179" t="s">
        <v>937</v>
      </c>
      <c r="E685" s="180">
        <v>73.59</v>
      </c>
      <c r="F685" s="181">
        <f t="shared" si="36"/>
        <v>29.999999999999996</v>
      </c>
      <c r="G685" s="180">
        <v>2207.6999999999998</v>
      </c>
      <c r="H685" s="180"/>
      <c r="I685" s="180">
        <v>250</v>
      </c>
      <c r="J685" s="180">
        <v>1150</v>
      </c>
      <c r="K685" s="182">
        <f t="shared" si="37"/>
        <v>3607.7</v>
      </c>
      <c r="L685" s="183"/>
      <c r="M685" s="196"/>
    </row>
    <row r="686" spans="1:13" s="102" customFormat="1" ht="39.75" customHeight="1" x14ac:dyDescent="0.25">
      <c r="A686" s="132">
        <f t="shared" si="38"/>
        <v>676</v>
      </c>
      <c r="B686" s="133" t="s">
        <v>932</v>
      </c>
      <c r="C686" s="91" t="s">
        <v>1622</v>
      </c>
      <c r="D686" s="179" t="s">
        <v>937</v>
      </c>
      <c r="E686" s="180">
        <v>73.59</v>
      </c>
      <c r="F686" s="181">
        <f t="shared" si="36"/>
        <v>29.999999999999996</v>
      </c>
      <c r="G686" s="180">
        <v>2207.6999999999998</v>
      </c>
      <c r="H686" s="180"/>
      <c r="I686" s="180">
        <v>250</v>
      </c>
      <c r="J686" s="180">
        <v>1150</v>
      </c>
      <c r="K686" s="182">
        <f t="shared" si="37"/>
        <v>3607.7</v>
      </c>
      <c r="L686" s="183"/>
      <c r="M686" s="196"/>
    </row>
    <row r="687" spans="1:13" s="102" customFormat="1" ht="39.75" customHeight="1" x14ac:dyDescent="0.25">
      <c r="A687" s="132">
        <f t="shared" si="38"/>
        <v>677</v>
      </c>
      <c r="B687" s="133" t="s">
        <v>932</v>
      </c>
      <c r="C687" s="91" t="s">
        <v>1623</v>
      </c>
      <c r="D687" s="179" t="s">
        <v>937</v>
      </c>
      <c r="E687" s="180">
        <v>73.59</v>
      </c>
      <c r="F687" s="181">
        <f t="shared" si="36"/>
        <v>29.999999999999996</v>
      </c>
      <c r="G687" s="180">
        <v>2207.6999999999998</v>
      </c>
      <c r="H687" s="180"/>
      <c r="I687" s="180">
        <v>250</v>
      </c>
      <c r="J687" s="180">
        <v>1150</v>
      </c>
      <c r="K687" s="182">
        <f t="shared" si="37"/>
        <v>3607.7</v>
      </c>
      <c r="L687" s="183"/>
      <c r="M687" s="196"/>
    </row>
    <row r="688" spans="1:13" s="102" customFormat="1" ht="39.75" customHeight="1" x14ac:dyDescent="0.25">
      <c r="A688" s="132">
        <f t="shared" si="38"/>
        <v>678</v>
      </c>
      <c r="B688" s="133" t="s">
        <v>932</v>
      </c>
      <c r="C688" s="91" t="s">
        <v>1624</v>
      </c>
      <c r="D688" s="179" t="s">
        <v>937</v>
      </c>
      <c r="E688" s="180">
        <v>73.59</v>
      </c>
      <c r="F688" s="181">
        <f t="shared" si="36"/>
        <v>29.999999999999996</v>
      </c>
      <c r="G688" s="180">
        <v>2207.6999999999998</v>
      </c>
      <c r="H688" s="180"/>
      <c r="I688" s="180">
        <v>250</v>
      </c>
      <c r="J688" s="180">
        <v>1150</v>
      </c>
      <c r="K688" s="182">
        <f t="shared" si="37"/>
        <v>3607.7</v>
      </c>
      <c r="L688" s="183"/>
      <c r="M688" s="196"/>
    </row>
    <row r="689" spans="1:13" s="102" customFormat="1" ht="39.75" customHeight="1" x14ac:dyDescent="0.25">
      <c r="A689" s="132">
        <f t="shared" si="38"/>
        <v>679</v>
      </c>
      <c r="B689" s="133" t="s">
        <v>932</v>
      </c>
      <c r="C689" s="91" t="s">
        <v>1625</v>
      </c>
      <c r="D689" s="179" t="s">
        <v>937</v>
      </c>
      <c r="E689" s="180">
        <v>73.59</v>
      </c>
      <c r="F689" s="181">
        <f t="shared" si="36"/>
        <v>29.999999999999996</v>
      </c>
      <c r="G689" s="180">
        <v>2207.6999999999998</v>
      </c>
      <c r="H689" s="180"/>
      <c r="I689" s="180">
        <v>250</v>
      </c>
      <c r="J689" s="180">
        <v>1150</v>
      </c>
      <c r="K689" s="182">
        <f t="shared" si="37"/>
        <v>3607.7</v>
      </c>
      <c r="L689" s="183"/>
      <c r="M689" s="196"/>
    </row>
    <row r="690" spans="1:13" s="102" customFormat="1" ht="39.75" customHeight="1" x14ac:dyDescent="0.25">
      <c r="A690" s="132">
        <f t="shared" si="38"/>
        <v>680</v>
      </c>
      <c r="B690" s="133" t="s">
        <v>932</v>
      </c>
      <c r="C690" s="91" t="s">
        <v>1626</v>
      </c>
      <c r="D690" s="179" t="s">
        <v>937</v>
      </c>
      <c r="E690" s="180">
        <v>73.59</v>
      </c>
      <c r="F690" s="181">
        <f t="shared" si="36"/>
        <v>29.999999999999996</v>
      </c>
      <c r="G690" s="180">
        <v>2207.6999999999998</v>
      </c>
      <c r="H690" s="180"/>
      <c r="I690" s="180">
        <v>250</v>
      </c>
      <c r="J690" s="180">
        <v>1150</v>
      </c>
      <c r="K690" s="182">
        <f t="shared" si="37"/>
        <v>3607.7</v>
      </c>
      <c r="L690" s="183"/>
      <c r="M690" s="196"/>
    </row>
    <row r="691" spans="1:13" s="102" customFormat="1" ht="39.75" customHeight="1" x14ac:dyDescent="0.25">
      <c r="A691" s="132">
        <f t="shared" si="38"/>
        <v>681</v>
      </c>
      <c r="B691" s="133" t="s">
        <v>932</v>
      </c>
      <c r="C691" s="91" t="s">
        <v>1627</v>
      </c>
      <c r="D691" s="179" t="s">
        <v>937</v>
      </c>
      <c r="E691" s="180">
        <v>73.59</v>
      </c>
      <c r="F691" s="181">
        <f t="shared" si="36"/>
        <v>29.999999999999996</v>
      </c>
      <c r="G691" s="180">
        <v>2207.6999999999998</v>
      </c>
      <c r="H691" s="180"/>
      <c r="I691" s="180">
        <v>250</v>
      </c>
      <c r="J691" s="180">
        <v>1150</v>
      </c>
      <c r="K691" s="182">
        <f t="shared" si="37"/>
        <v>3607.7</v>
      </c>
      <c r="L691" s="183"/>
      <c r="M691" s="196"/>
    </row>
    <row r="692" spans="1:13" s="102" customFormat="1" ht="39.75" customHeight="1" x14ac:dyDescent="0.25">
      <c r="A692" s="132">
        <f t="shared" si="38"/>
        <v>682</v>
      </c>
      <c r="B692" s="133" t="s">
        <v>932</v>
      </c>
      <c r="C692" s="91" t="s">
        <v>1628</v>
      </c>
      <c r="D692" s="179" t="s">
        <v>937</v>
      </c>
      <c r="E692" s="180">
        <v>73.59</v>
      </c>
      <c r="F692" s="181">
        <f t="shared" si="36"/>
        <v>29.999999999999996</v>
      </c>
      <c r="G692" s="180">
        <v>2207.6999999999998</v>
      </c>
      <c r="H692" s="180"/>
      <c r="I692" s="180">
        <v>250</v>
      </c>
      <c r="J692" s="180">
        <v>1150</v>
      </c>
      <c r="K692" s="182">
        <f t="shared" si="37"/>
        <v>3607.7</v>
      </c>
      <c r="L692" s="183"/>
      <c r="M692" s="196"/>
    </row>
    <row r="693" spans="1:13" s="102" customFormat="1" ht="39.75" customHeight="1" x14ac:dyDescent="0.25">
      <c r="A693" s="132">
        <f t="shared" si="38"/>
        <v>683</v>
      </c>
      <c r="B693" s="133" t="s">
        <v>932</v>
      </c>
      <c r="C693" s="91" t="s">
        <v>1629</v>
      </c>
      <c r="D693" s="179" t="s">
        <v>937</v>
      </c>
      <c r="E693" s="180">
        <v>73.59</v>
      </c>
      <c r="F693" s="181">
        <f t="shared" si="36"/>
        <v>29.999999999999996</v>
      </c>
      <c r="G693" s="180">
        <v>2207.6999999999998</v>
      </c>
      <c r="H693" s="180"/>
      <c r="I693" s="180">
        <v>250</v>
      </c>
      <c r="J693" s="180">
        <v>1150</v>
      </c>
      <c r="K693" s="182">
        <f t="shared" si="37"/>
        <v>3607.7</v>
      </c>
      <c r="L693" s="183"/>
      <c r="M693" s="196"/>
    </row>
    <row r="694" spans="1:13" s="102" customFormat="1" ht="39.75" customHeight="1" x14ac:dyDescent="0.25">
      <c r="A694" s="132">
        <f t="shared" si="38"/>
        <v>684</v>
      </c>
      <c r="B694" s="133" t="s">
        <v>932</v>
      </c>
      <c r="C694" s="91" t="s">
        <v>1630</v>
      </c>
      <c r="D694" s="179" t="s">
        <v>937</v>
      </c>
      <c r="E694" s="180">
        <v>73.59</v>
      </c>
      <c r="F694" s="181">
        <f t="shared" si="36"/>
        <v>29.999999999999996</v>
      </c>
      <c r="G694" s="180">
        <v>2207.6999999999998</v>
      </c>
      <c r="H694" s="180"/>
      <c r="I694" s="180">
        <v>250</v>
      </c>
      <c r="J694" s="180">
        <v>1150</v>
      </c>
      <c r="K694" s="182">
        <f t="shared" si="37"/>
        <v>3607.7</v>
      </c>
      <c r="L694" s="183"/>
      <c r="M694" s="196"/>
    </row>
    <row r="695" spans="1:13" s="102" customFormat="1" ht="39.75" customHeight="1" x14ac:dyDescent="0.25">
      <c r="A695" s="132">
        <f t="shared" si="38"/>
        <v>685</v>
      </c>
      <c r="B695" s="133" t="s">
        <v>932</v>
      </c>
      <c r="C695" s="91" t="s">
        <v>1631</v>
      </c>
      <c r="D695" s="179" t="s">
        <v>937</v>
      </c>
      <c r="E695" s="180">
        <v>73.59</v>
      </c>
      <c r="F695" s="181">
        <f t="shared" si="36"/>
        <v>29.999999999999996</v>
      </c>
      <c r="G695" s="180">
        <v>2207.6999999999998</v>
      </c>
      <c r="H695" s="180"/>
      <c r="I695" s="180">
        <v>250</v>
      </c>
      <c r="J695" s="180">
        <v>1150</v>
      </c>
      <c r="K695" s="182">
        <f t="shared" si="37"/>
        <v>3607.7</v>
      </c>
      <c r="L695" s="183"/>
      <c r="M695" s="196"/>
    </row>
    <row r="696" spans="1:13" s="102" customFormat="1" ht="39.75" customHeight="1" x14ac:dyDescent="0.25">
      <c r="A696" s="132">
        <f t="shared" si="38"/>
        <v>686</v>
      </c>
      <c r="B696" s="133" t="s">
        <v>932</v>
      </c>
      <c r="C696" s="91" t="s">
        <v>1632</v>
      </c>
      <c r="D696" s="179" t="s">
        <v>937</v>
      </c>
      <c r="E696" s="180">
        <v>73.59</v>
      </c>
      <c r="F696" s="181">
        <f t="shared" si="36"/>
        <v>29.999999999999996</v>
      </c>
      <c r="G696" s="180">
        <v>2207.6999999999998</v>
      </c>
      <c r="H696" s="180"/>
      <c r="I696" s="180">
        <v>250</v>
      </c>
      <c r="J696" s="180">
        <v>1150</v>
      </c>
      <c r="K696" s="182">
        <f t="shared" si="37"/>
        <v>3607.7</v>
      </c>
      <c r="L696" s="183"/>
      <c r="M696" s="196"/>
    </row>
    <row r="697" spans="1:13" s="102" customFormat="1" ht="39.75" customHeight="1" x14ac:dyDescent="0.25">
      <c r="A697" s="132">
        <f t="shared" si="38"/>
        <v>687</v>
      </c>
      <c r="B697" s="133" t="s">
        <v>932</v>
      </c>
      <c r="C697" s="91" t="s">
        <v>1633</v>
      </c>
      <c r="D697" s="179" t="s">
        <v>937</v>
      </c>
      <c r="E697" s="180">
        <v>73.59</v>
      </c>
      <c r="F697" s="181">
        <f t="shared" si="36"/>
        <v>29.999999999999996</v>
      </c>
      <c r="G697" s="180">
        <v>2207.6999999999998</v>
      </c>
      <c r="H697" s="180"/>
      <c r="I697" s="180">
        <v>250</v>
      </c>
      <c r="J697" s="180">
        <v>1150</v>
      </c>
      <c r="K697" s="182">
        <f t="shared" si="37"/>
        <v>3607.7</v>
      </c>
      <c r="L697" s="183"/>
      <c r="M697" s="196"/>
    </row>
    <row r="698" spans="1:13" s="102" customFormat="1" ht="39.75" customHeight="1" x14ac:dyDescent="0.25">
      <c r="A698" s="132">
        <f t="shared" si="38"/>
        <v>688</v>
      </c>
      <c r="B698" s="133" t="s">
        <v>932</v>
      </c>
      <c r="C698" s="91" t="s">
        <v>1634</v>
      </c>
      <c r="D698" s="179" t="s">
        <v>937</v>
      </c>
      <c r="E698" s="180">
        <v>73.59</v>
      </c>
      <c r="F698" s="181">
        <f t="shared" si="36"/>
        <v>29.999999999999996</v>
      </c>
      <c r="G698" s="180">
        <v>2207.6999999999998</v>
      </c>
      <c r="H698" s="180"/>
      <c r="I698" s="180">
        <v>250</v>
      </c>
      <c r="J698" s="180">
        <v>1150</v>
      </c>
      <c r="K698" s="182">
        <f t="shared" si="37"/>
        <v>3607.7</v>
      </c>
      <c r="L698" s="183"/>
      <c r="M698" s="196"/>
    </row>
    <row r="699" spans="1:13" s="102" customFormat="1" ht="39.75" customHeight="1" x14ac:dyDescent="0.25">
      <c r="A699" s="132">
        <f t="shared" si="38"/>
        <v>689</v>
      </c>
      <c r="B699" s="133" t="s">
        <v>932</v>
      </c>
      <c r="C699" s="91" t="s">
        <v>1635</v>
      </c>
      <c r="D699" s="179" t="s">
        <v>937</v>
      </c>
      <c r="E699" s="180">
        <v>73.59</v>
      </c>
      <c r="F699" s="181">
        <f t="shared" si="36"/>
        <v>29.999999999999996</v>
      </c>
      <c r="G699" s="180">
        <v>2207.6999999999998</v>
      </c>
      <c r="H699" s="180"/>
      <c r="I699" s="180">
        <v>250</v>
      </c>
      <c r="J699" s="180">
        <v>1150</v>
      </c>
      <c r="K699" s="182">
        <f t="shared" si="37"/>
        <v>3607.7</v>
      </c>
      <c r="L699" s="183"/>
      <c r="M699" s="196"/>
    </row>
    <row r="700" spans="1:13" s="102" customFormat="1" ht="39.75" customHeight="1" x14ac:dyDescent="0.25">
      <c r="A700" s="132">
        <f t="shared" si="38"/>
        <v>690</v>
      </c>
      <c r="B700" s="133" t="s">
        <v>932</v>
      </c>
      <c r="C700" s="91" t="s">
        <v>1636</v>
      </c>
      <c r="D700" s="179" t="s">
        <v>937</v>
      </c>
      <c r="E700" s="180">
        <v>73.59</v>
      </c>
      <c r="F700" s="181">
        <f t="shared" si="36"/>
        <v>29.999999999999996</v>
      </c>
      <c r="G700" s="180">
        <v>2207.6999999999998</v>
      </c>
      <c r="H700" s="180"/>
      <c r="I700" s="180">
        <v>250</v>
      </c>
      <c r="J700" s="180">
        <v>1150</v>
      </c>
      <c r="K700" s="182">
        <f t="shared" si="37"/>
        <v>3607.7</v>
      </c>
      <c r="L700" s="183"/>
      <c r="M700" s="196"/>
    </row>
    <row r="701" spans="1:13" s="102" customFormat="1" ht="39.75" customHeight="1" x14ac:dyDescent="0.25">
      <c r="A701" s="132">
        <f t="shared" si="38"/>
        <v>691</v>
      </c>
      <c r="B701" s="133" t="s">
        <v>932</v>
      </c>
      <c r="C701" s="91" t="s">
        <v>1637</v>
      </c>
      <c r="D701" s="179" t="s">
        <v>937</v>
      </c>
      <c r="E701" s="180">
        <v>73.59</v>
      </c>
      <c r="F701" s="181">
        <f t="shared" si="36"/>
        <v>29.999999999999996</v>
      </c>
      <c r="G701" s="180">
        <v>2207.6999999999998</v>
      </c>
      <c r="H701" s="180"/>
      <c r="I701" s="180">
        <v>250</v>
      </c>
      <c r="J701" s="180">
        <v>1150</v>
      </c>
      <c r="K701" s="182">
        <f t="shared" si="37"/>
        <v>3607.7</v>
      </c>
      <c r="L701" s="183"/>
      <c r="M701" s="196"/>
    </row>
    <row r="702" spans="1:13" s="102" customFormat="1" ht="39.75" customHeight="1" x14ac:dyDescent="0.25">
      <c r="A702" s="132">
        <f t="shared" si="38"/>
        <v>692</v>
      </c>
      <c r="B702" s="133" t="s">
        <v>932</v>
      </c>
      <c r="C702" s="91" t="s">
        <v>1638</v>
      </c>
      <c r="D702" s="179" t="s">
        <v>937</v>
      </c>
      <c r="E702" s="180">
        <v>73.59</v>
      </c>
      <c r="F702" s="181">
        <f t="shared" si="36"/>
        <v>29.999999999999996</v>
      </c>
      <c r="G702" s="180">
        <v>2207.6999999999998</v>
      </c>
      <c r="H702" s="180"/>
      <c r="I702" s="180">
        <v>250</v>
      </c>
      <c r="J702" s="180">
        <v>1150</v>
      </c>
      <c r="K702" s="182">
        <f t="shared" si="37"/>
        <v>3607.7</v>
      </c>
      <c r="L702" s="183"/>
      <c r="M702" s="196"/>
    </row>
    <row r="703" spans="1:13" s="102" customFormat="1" ht="39.75" customHeight="1" x14ac:dyDescent="0.25">
      <c r="A703" s="132">
        <f t="shared" si="38"/>
        <v>693</v>
      </c>
      <c r="B703" s="133" t="s">
        <v>932</v>
      </c>
      <c r="C703" s="91" t="s">
        <v>1639</v>
      </c>
      <c r="D703" s="179" t="s">
        <v>937</v>
      </c>
      <c r="E703" s="180">
        <v>73.59</v>
      </c>
      <c r="F703" s="181">
        <f t="shared" ref="F703:F766" si="39">G703/E703</f>
        <v>29.999999999999996</v>
      </c>
      <c r="G703" s="180">
        <v>2207.6999999999998</v>
      </c>
      <c r="H703" s="180"/>
      <c r="I703" s="180">
        <v>250</v>
      </c>
      <c r="J703" s="180">
        <v>1150</v>
      </c>
      <c r="K703" s="182">
        <f t="shared" si="37"/>
        <v>3607.7</v>
      </c>
      <c r="L703" s="183"/>
      <c r="M703" s="196"/>
    </row>
    <row r="704" spans="1:13" s="102" customFormat="1" ht="39.75" customHeight="1" x14ac:dyDescent="0.25">
      <c r="A704" s="132">
        <f t="shared" si="38"/>
        <v>694</v>
      </c>
      <c r="B704" s="133" t="s">
        <v>932</v>
      </c>
      <c r="C704" s="91" t="s">
        <v>1640</v>
      </c>
      <c r="D704" s="179" t="s">
        <v>937</v>
      </c>
      <c r="E704" s="180">
        <v>73.59</v>
      </c>
      <c r="F704" s="181">
        <f t="shared" si="39"/>
        <v>29.999999999999996</v>
      </c>
      <c r="G704" s="180">
        <v>2207.6999999999998</v>
      </c>
      <c r="H704" s="180"/>
      <c r="I704" s="180">
        <v>250</v>
      </c>
      <c r="J704" s="180">
        <v>1150</v>
      </c>
      <c r="K704" s="182">
        <f t="shared" si="37"/>
        <v>3607.7</v>
      </c>
      <c r="L704" s="183"/>
      <c r="M704" s="196"/>
    </row>
    <row r="705" spans="1:13" s="102" customFormat="1" ht="39.75" customHeight="1" x14ac:dyDescent="0.25">
      <c r="A705" s="132">
        <f t="shared" si="38"/>
        <v>695</v>
      </c>
      <c r="B705" s="133" t="s">
        <v>932</v>
      </c>
      <c r="C705" s="91" t="s">
        <v>1641</v>
      </c>
      <c r="D705" s="179" t="s">
        <v>937</v>
      </c>
      <c r="E705" s="180">
        <v>73.59</v>
      </c>
      <c r="F705" s="181">
        <f t="shared" si="39"/>
        <v>29.999999999999996</v>
      </c>
      <c r="G705" s="180">
        <v>2207.6999999999998</v>
      </c>
      <c r="H705" s="180"/>
      <c r="I705" s="180">
        <v>250</v>
      </c>
      <c r="J705" s="180">
        <v>1150</v>
      </c>
      <c r="K705" s="182">
        <f t="shared" si="37"/>
        <v>3607.7</v>
      </c>
      <c r="L705" s="183"/>
      <c r="M705" s="196"/>
    </row>
    <row r="706" spans="1:13" s="102" customFormat="1" ht="39.75" customHeight="1" x14ac:dyDescent="0.25">
      <c r="A706" s="132">
        <f t="shared" si="38"/>
        <v>696</v>
      </c>
      <c r="B706" s="133" t="s">
        <v>932</v>
      </c>
      <c r="C706" s="91" t="s">
        <v>1642</v>
      </c>
      <c r="D706" s="179" t="s">
        <v>937</v>
      </c>
      <c r="E706" s="180">
        <v>73.59</v>
      </c>
      <c r="F706" s="181">
        <f t="shared" si="39"/>
        <v>29.999999999999996</v>
      </c>
      <c r="G706" s="180">
        <v>2207.6999999999998</v>
      </c>
      <c r="H706" s="180"/>
      <c r="I706" s="180">
        <v>250</v>
      </c>
      <c r="J706" s="180">
        <v>1150</v>
      </c>
      <c r="K706" s="182">
        <f t="shared" si="37"/>
        <v>3607.7</v>
      </c>
      <c r="L706" s="183"/>
      <c r="M706" s="196"/>
    </row>
    <row r="707" spans="1:13" s="102" customFormat="1" ht="39.75" customHeight="1" x14ac:dyDescent="0.25">
      <c r="A707" s="132">
        <f t="shared" si="38"/>
        <v>697</v>
      </c>
      <c r="B707" s="133" t="s">
        <v>932</v>
      </c>
      <c r="C707" s="91" t="s">
        <v>1643</v>
      </c>
      <c r="D707" s="179" t="s">
        <v>937</v>
      </c>
      <c r="E707" s="180">
        <v>73.59</v>
      </c>
      <c r="F707" s="181">
        <f t="shared" si="39"/>
        <v>29.999999999999996</v>
      </c>
      <c r="G707" s="180">
        <v>2207.6999999999998</v>
      </c>
      <c r="H707" s="180"/>
      <c r="I707" s="180">
        <v>250</v>
      </c>
      <c r="J707" s="180">
        <v>1150</v>
      </c>
      <c r="K707" s="182">
        <f t="shared" ref="K707:K738" si="40">SUM(G707:J707)</f>
        <v>3607.7</v>
      </c>
      <c r="L707" s="183"/>
      <c r="M707" s="196"/>
    </row>
    <row r="708" spans="1:13" s="102" customFormat="1" ht="39.75" customHeight="1" x14ac:dyDescent="0.25">
      <c r="A708" s="132">
        <f t="shared" si="38"/>
        <v>698</v>
      </c>
      <c r="B708" s="133" t="s">
        <v>932</v>
      </c>
      <c r="C708" s="91" t="s">
        <v>1644</v>
      </c>
      <c r="D708" s="179" t="s">
        <v>937</v>
      </c>
      <c r="E708" s="180">
        <v>73.59</v>
      </c>
      <c r="F708" s="181">
        <f t="shared" si="39"/>
        <v>29.999999999999996</v>
      </c>
      <c r="G708" s="180">
        <v>2207.6999999999998</v>
      </c>
      <c r="H708" s="180"/>
      <c r="I708" s="180">
        <v>250</v>
      </c>
      <c r="J708" s="180">
        <v>1150</v>
      </c>
      <c r="K708" s="182">
        <f t="shared" si="40"/>
        <v>3607.7</v>
      </c>
      <c r="L708" s="183"/>
      <c r="M708" s="196"/>
    </row>
    <row r="709" spans="1:13" s="102" customFormat="1" ht="39.75" customHeight="1" x14ac:dyDescent="0.25">
      <c r="A709" s="132">
        <f t="shared" si="38"/>
        <v>699</v>
      </c>
      <c r="B709" s="133" t="s">
        <v>932</v>
      </c>
      <c r="C709" s="91" t="s">
        <v>1645</v>
      </c>
      <c r="D709" s="179" t="s">
        <v>937</v>
      </c>
      <c r="E709" s="180">
        <v>73.59</v>
      </c>
      <c r="F709" s="181">
        <f t="shared" si="39"/>
        <v>29.999999999999996</v>
      </c>
      <c r="G709" s="180">
        <v>2207.6999999999998</v>
      </c>
      <c r="H709" s="180"/>
      <c r="I709" s="180">
        <v>250</v>
      </c>
      <c r="J709" s="180">
        <v>1150</v>
      </c>
      <c r="K709" s="182">
        <f t="shared" si="40"/>
        <v>3607.7</v>
      </c>
      <c r="L709" s="183"/>
      <c r="M709" s="196"/>
    </row>
    <row r="710" spans="1:13" s="102" customFormat="1" ht="39.75" customHeight="1" x14ac:dyDescent="0.25">
      <c r="A710" s="132">
        <f t="shared" si="38"/>
        <v>700</v>
      </c>
      <c r="B710" s="133" t="s">
        <v>932</v>
      </c>
      <c r="C710" s="91" t="s">
        <v>1646</v>
      </c>
      <c r="D710" s="179" t="s">
        <v>937</v>
      </c>
      <c r="E710" s="180">
        <v>73.59</v>
      </c>
      <c r="F710" s="181">
        <f t="shared" si="39"/>
        <v>29.999999999999996</v>
      </c>
      <c r="G710" s="180">
        <v>2207.6999999999998</v>
      </c>
      <c r="H710" s="180"/>
      <c r="I710" s="180">
        <v>250</v>
      </c>
      <c r="J710" s="180">
        <v>1150</v>
      </c>
      <c r="K710" s="182">
        <f t="shared" si="40"/>
        <v>3607.7</v>
      </c>
      <c r="L710" s="183"/>
      <c r="M710" s="196"/>
    </row>
    <row r="711" spans="1:13" s="102" customFormat="1" ht="39.75" customHeight="1" x14ac:dyDescent="0.25">
      <c r="A711" s="132">
        <f t="shared" si="38"/>
        <v>701</v>
      </c>
      <c r="B711" s="133" t="s">
        <v>932</v>
      </c>
      <c r="C711" s="91" t="s">
        <v>1647</v>
      </c>
      <c r="D711" s="179" t="s">
        <v>937</v>
      </c>
      <c r="E711" s="180">
        <v>73.59</v>
      </c>
      <c r="F711" s="181">
        <f t="shared" si="39"/>
        <v>29.999999999999996</v>
      </c>
      <c r="G711" s="180">
        <v>2207.6999999999998</v>
      </c>
      <c r="H711" s="180"/>
      <c r="I711" s="180">
        <v>250</v>
      </c>
      <c r="J711" s="180">
        <v>1150</v>
      </c>
      <c r="K711" s="182">
        <f t="shared" si="40"/>
        <v>3607.7</v>
      </c>
      <c r="L711" s="183"/>
      <c r="M711" s="196"/>
    </row>
    <row r="712" spans="1:13" s="102" customFormat="1" ht="39.75" customHeight="1" x14ac:dyDescent="0.25">
      <c r="A712" s="132">
        <f t="shared" si="38"/>
        <v>702</v>
      </c>
      <c r="B712" s="133" t="s">
        <v>932</v>
      </c>
      <c r="C712" s="91" t="s">
        <v>1648</v>
      </c>
      <c r="D712" s="179" t="s">
        <v>937</v>
      </c>
      <c r="E712" s="180">
        <v>73.59</v>
      </c>
      <c r="F712" s="181">
        <f t="shared" si="39"/>
        <v>29.999999999999996</v>
      </c>
      <c r="G712" s="180">
        <v>2207.6999999999998</v>
      </c>
      <c r="H712" s="180"/>
      <c r="I712" s="180">
        <v>250</v>
      </c>
      <c r="J712" s="180">
        <v>1150</v>
      </c>
      <c r="K712" s="182">
        <f t="shared" si="40"/>
        <v>3607.7</v>
      </c>
      <c r="L712" s="183"/>
      <c r="M712" s="196"/>
    </row>
    <row r="713" spans="1:13" s="102" customFormat="1" ht="39.75" customHeight="1" x14ac:dyDescent="0.25">
      <c r="A713" s="132">
        <f t="shared" si="38"/>
        <v>703</v>
      </c>
      <c r="B713" s="133" t="s">
        <v>932</v>
      </c>
      <c r="C713" s="91" t="s">
        <v>1649</v>
      </c>
      <c r="D713" s="179" t="s">
        <v>937</v>
      </c>
      <c r="E713" s="180">
        <v>73.59</v>
      </c>
      <c r="F713" s="181">
        <f t="shared" si="39"/>
        <v>29.999999999999996</v>
      </c>
      <c r="G713" s="180">
        <v>2207.6999999999998</v>
      </c>
      <c r="H713" s="180"/>
      <c r="I713" s="180">
        <v>250</v>
      </c>
      <c r="J713" s="180">
        <v>1150</v>
      </c>
      <c r="K713" s="182">
        <f t="shared" si="40"/>
        <v>3607.7</v>
      </c>
      <c r="L713" s="183"/>
      <c r="M713" s="196"/>
    </row>
    <row r="714" spans="1:13" s="102" customFormat="1" ht="39.75" customHeight="1" x14ac:dyDescent="0.25">
      <c r="A714" s="132">
        <f t="shared" si="38"/>
        <v>704</v>
      </c>
      <c r="B714" s="133" t="s">
        <v>932</v>
      </c>
      <c r="C714" s="91" t="s">
        <v>1650</v>
      </c>
      <c r="D714" s="179" t="s">
        <v>937</v>
      </c>
      <c r="E714" s="180">
        <v>73.59</v>
      </c>
      <c r="F714" s="181">
        <f t="shared" si="39"/>
        <v>29.999999999999996</v>
      </c>
      <c r="G714" s="180">
        <v>2207.6999999999998</v>
      </c>
      <c r="H714" s="180"/>
      <c r="I714" s="180">
        <v>250</v>
      </c>
      <c r="J714" s="180">
        <v>1150</v>
      </c>
      <c r="K714" s="182">
        <f t="shared" si="40"/>
        <v>3607.7</v>
      </c>
      <c r="L714" s="183"/>
      <c r="M714" s="196"/>
    </row>
    <row r="715" spans="1:13" s="102" customFormat="1" ht="39.75" customHeight="1" x14ac:dyDescent="0.25">
      <c r="A715" s="132">
        <f t="shared" si="38"/>
        <v>705</v>
      </c>
      <c r="B715" s="133" t="s">
        <v>932</v>
      </c>
      <c r="C715" s="91" t="s">
        <v>1651</v>
      </c>
      <c r="D715" s="179" t="s">
        <v>937</v>
      </c>
      <c r="E715" s="180">
        <v>73.59</v>
      </c>
      <c r="F715" s="181">
        <f t="shared" si="39"/>
        <v>29.999999999999996</v>
      </c>
      <c r="G715" s="180">
        <v>2207.6999999999998</v>
      </c>
      <c r="H715" s="180"/>
      <c r="I715" s="180">
        <v>250</v>
      </c>
      <c r="J715" s="180">
        <v>1150</v>
      </c>
      <c r="K715" s="182">
        <f t="shared" si="40"/>
        <v>3607.7</v>
      </c>
      <c r="L715" s="183"/>
      <c r="M715" s="196"/>
    </row>
    <row r="716" spans="1:13" s="102" customFormat="1" ht="39.75" customHeight="1" x14ac:dyDescent="0.25">
      <c r="A716" s="132">
        <f t="shared" si="38"/>
        <v>706</v>
      </c>
      <c r="B716" s="133" t="s">
        <v>932</v>
      </c>
      <c r="C716" s="91" t="s">
        <v>1652</v>
      </c>
      <c r="D716" s="179" t="s">
        <v>937</v>
      </c>
      <c r="E716" s="180">
        <v>73.59</v>
      </c>
      <c r="F716" s="181">
        <f t="shared" si="39"/>
        <v>29.999999999999996</v>
      </c>
      <c r="G716" s="180">
        <v>2207.6999999999998</v>
      </c>
      <c r="H716" s="180"/>
      <c r="I716" s="180">
        <v>250</v>
      </c>
      <c r="J716" s="180">
        <v>1150</v>
      </c>
      <c r="K716" s="182">
        <f t="shared" si="40"/>
        <v>3607.7</v>
      </c>
      <c r="L716" s="183"/>
      <c r="M716" s="196"/>
    </row>
    <row r="717" spans="1:13" s="102" customFormat="1" ht="39.75" customHeight="1" x14ac:dyDescent="0.25">
      <c r="A717" s="132">
        <f t="shared" si="38"/>
        <v>707</v>
      </c>
      <c r="B717" s="133" t="s">
        <v>932</v>
      </c>
      <c r="C717" s="91" t="s">
        <v>1653</v>
      </c>
      <c r="D717" s="179" t="s">
        <v>937</v>
      </c>
      <c r="E717" s="180">
        <v>73.59</v>
      </c>
      <c r="F717" s="181">
        <f t="shared" si="39"/>
        <v>29.999999999999996</v>
      </c>
      <c r="G717" s="180">
        <v>2207.6999999999998</v>
      </c>
      <c r="H717" s="180"/>
      <c r="I717" s="180">
        <v>250</v>
      </c>
      <c r="J717" s="180">
        <v>1150</v>
      </c>
      <c r="K717" s="182">
        <f t="shared" si="40"/>
        <v>3607.7</v>
      </c>
      <c r="L717" s="183"/>
      <c r="M717" s="196"/>
    </row>
    <row r="718" spans="1:13" s="102" customFormat="1" ht="39.75" customHeight="1" x14ac:dyDescent="0.25">
      <c r="A718" s="132">
        <f t="shared" ref="A718:A781" si="41">A717+1</f>
        <v>708</v>
      </c>
      <c r="B718" s="133" t="s">
        <v>932</v>
      </c>
      <c r="C718" s="91" t="s">
        <v>1654</v>
      </c>
      <c r="D718" s="179" t="s">
        <v>937</v>
      </c>
      <c r="E718" s="180">
        <v>73.59</v>
      </c>
      <c r="F718" s="181">
        <f t="shared" si="39"/>
        <v>29.999999999999996</v>
      </c>
      <c r="G718" s="180">
        <v>2207.6999999999998</v>
      </c>
      <c r="H718" s="180"/>
      <c r="I718" s="180">
        <v>250</v>
      </c>
      <c r="J718" s="180">
        <v>1150</v>
      </c>
      <c r="K718" s="182">
        <f t="shared" si="40"/>
        <v>3607.7</v>
      </c>
      <c r="L718" s="183"/>
      <c r="M718" s="196"/>
    </row>
    <row r="719" spans="1:13" s="102" customFormat="1" ht="39.75" customHeight="1" x14ac:dyDescent="0.25">
      <c r="A719" s="132">
        <f t="shared" si="41"/>
        <v>709</v>
      </c>
      <c r="B719" s="133" t="s">
        <v>932</v>
      </c>
      <c r="C719" s="91" t="s">
        <v>1655</v>
      </c>
      <c r="D719" s="179" t="s">
        <v>937</v>
      </c>
      <c r="E719" s="180">
        <v>73.59</v>
      </c>
      <c r="F719" s="181">
        <f t="shared" si="39"/>
        <v>29.999999999999996</v>
      </c>
      <c r="G719" s="180">
        <v>2207.6999999999998</v>
      </c>
      <c r="H719" s="180"/>
      <c r="I719" s="180">
        <v>250</v>
      </c>
      <c r="J719" s="180">
        <v>1150</v>
      </c>
      <c r="K719" s="182">
        <f t="shared" si="40"/>
        <v>3607.7</v>
      </c>
      <c r="L719" s="183"/>
      <c r="M719" s="196"/>
    </row>
    <row r="720" spans="1:13" s="102" customFormat="1" ht="39.75" customHeight="1" x14ac:dyDescent="0.25">
      <c r="A720" s="132">
        <f t="shared" si="41"/>
        <v>710</v>
      </c>
      <c r="B720" s="133" t="s">
        <v>932</v>
      </c>
      <c r="C720" s="91" t="s">
        <v>1656</v>
      </c>
      <c r="D720" s="179" t="s">
        <v>937</v>
      </c>
      <c r="E720" s="180">
        <v>73.59</v>
      </c>
      <c r="F720" s="181">
        <f t="shared" si="39"/>
        <v>29.999999999999996</v>
      </c>
      <c r="G720" s="180">
        <v>2207.6999999999998</v>
      </c>
      <c r="H720" s="180"/>
      <c r="I720" s="180">
        <v>250</v>
      </c>
      <c r="J720" s="180">
        <v>1150</v>
      </c>
      <c r="K720" s="182">
        <f t="shared" si="40"/>
        <v>3607.7</v>
      </c>
      <c r="L720" s="183"/>
      <c r="M720" s="196"/>
    </row>
    <row r="721" spans="1:13" s="102" customFormat="1" ht="39.75" customHeight="1" x14ac:dyDescent="0.25">
      <c r="A721" s="132">
        <f t="shared" si="41"/>
        <v>711</v>
      </c>
      <c r="B721" s="133" t="s">
        <v>932</v>
      </c>
      <c r="C721" s="91" t="s">
        <v>1657</v>
      </c>
      <c r="D721" s="179" t="s">
        <v>937</v>
      </c>
      <c r="E721" s="180">
        <v>73.59</v>
      </c>
      <c r="F721" s="181">
        <f t="shared" si="39"/>
        <v>29.999999999999996</v>
      </c>
      <c r="G721" s="180">
        <v>2207.6999999999998</v>
      </c>
      <c r="H721" s="180"/>
      <c r="I721" s="180">
        <v>250</v>
      </c>
      <c r="J721" s="180">
        <v>1150</v>
      </c>
      <c r="K721" s="182">
        <f t="shared" si="40"/>
        <v>3607.7</v>
      </c>
      <c r="L721" s="183"/>
      <c r="M721" s="196"/>
    </row>
    <row r="722" spans="1:13" s="102" customFormat="1" ht="39.75" customHeight="1" x14ac:dyDescent="0.25">
      <c r="A722" s="132">
        <f t="shared" si="41"/>
        <v>712</v>
      </c>
      <c r="B722" s="133" t="s">
        <v>932</v>
      </c>
      <c r="C722" s="91" t="s">
        <v>1658</v>
      </c>
      <c r="D722" s="179" t="s">
        <v>937</v>
      </c>
      <c r="E722" s="180">
        <v>73.59</v>
      </c>
      <c r="F722" s="181">
        <f t="shared" si="39"/>
        <v>29.999999999999996</v>
      </c>
      <c r="G722" s="180">
        <v>2207.6999999999998</v>
      </c>
      <c r="H722" s="180"/>
      <c r="I722" s="180">
        <v>250</v>
      </c>
      <c r="J722" s="180">
        <v>1150</v>
      </c>
      <c r="K722" s="182">
        <f t="shared" si="40"/>
        <v>3607.7</v>
      </c>
      <c r="L722" s="183"/>
      <c r="M722" s="196"/>
    </row>
    <row r="723" spans="1:13" s="102" customFormat="1" ht="39.75" customHeight="1" x14ac:dyDescent="0.25">
      <c r="A723" s="132">
        <f t="shared" si="41"/>
        <v>713</v>
      </c>
      <c r="B723" s="133" t="s">
        <v>932</v>
      </c>
      <c r="C723" s="91" t="s">
        <v>1659</v>
      </c>
      <c r="D723" s="179" t="s">
        <v>937</v>
      </c>
      <c r="E723" s="180">
        <v>73.59</v>
      </c>
      <c r="F723" s="181">
        <f t="shared" si="39"/>
        <v>29.999999999999996</v>
      </c>
      <c r="G723" s="180">
        <v>2207.6999999999998</v>
      </c>
      <c r="H723" s="180"/>
      <c r="I723" s="180">
        <v>250</v>
      </c>
      <c r="J723" s="180">
        <v>1150</v>
      </c>
      <c r="K723" s="182">
        <f t="shared" si="40"/>
        <v>3607.7</v>
      </c>
      <c r="L723" s="183"/>
      <c r="M723" s="196"/>
    </row>
    <row r="724" spans="1:13" s="102" customFormat="1" ht="39.75" customHeight="1" x14ac:dyDescent="0.25">
      <c r="A724" s="132">
        <f t="shared" si="41"/>
        <v>714</v>
      </c>
      <c r="B724" s="133" t="s">
        <v>932</v>
      </c>
      <c r="C724" s="91" t="s">
        <v>1660</v>
      </c>
      <c r="D724" s="179" t="s">
        <v>937</v>
      </c>
      <c r="E724" s="180">
        <v>73.59</v>
      </c>
      <c r="F724" s="181">
        <f t="shared" si="39"/>
        <v>29.999999999999996</v>
      </c>
      <c r="G724" s="180">
        <v>2207.6999999999998</v>
      </c>
      <c r="H724" s="180"/>
      <c r="I724" s="180">
        <v>250</v>
      </c>
      <c r="J724" s="180">
        <v>1150</v>
      </c>
      <c r="K724" s="182">
        <f t="shared" si="40"/>
        <v>3607.7</v>
      </c>
      <c r="L724" s="183"/>
      <c r="M724" s="196"/>
    </row>
    <row r="725" spans="1:13" s="102" customFormat="1" ht="39.75" customHeight="1" x14ac:dyDescent="0.25">
      <c r="A725" s="132">
        <f t="shared" si="41"/>
        <v>715</v>
      </c>
      <c r="B725" s="133" t="s">
        <v>932</v>
      </c>
      <c r="C725" s="91" t="s">
        <v>1661</v>
      </c>
      <c r="D725" s="179" t="s">
        <v>937</v>
      </c>
      <c r="E725" s="180">
        <v>73.59</v>
      </c>
      <c r="F725" s="181">
        <f t="shared" si="39"/>
        <v>29.999999999999996</v>
      </c>
      <c r="G725" s="180">
        <v>2207.6999999999998</v>
      </c>
      <c r="H725" s="180"/>
      <c r="I725" s="180">
        <v>250</v>
      </c>
      <c r="J725" s="180">
        <v>1150</v>
      </c>
      <c r="K725" s="182">
        <f t="shared" si="40"/>
        <v>3607.7</v>
      </c>
      <c r="L725" s="183"/>
      <c r="M725" s="196"/>
    </row>
    <row r="726" spans="1:13" s="102" customFormat="1" ht="39.75" customHeight="1" x14ac:dyDescent="0.25">
      <c r="A726" s="132">
        <f t="shared" si="41"/>
        <v>716</v>
      </c>
      <c r="B726" s="133" t="s">
        <v>932</v>
      </c>
      <c r="C726" s="91" t="s">
        <v>1662</v>
      </c>
      <c r="D726" s="179" t="s">
        <v>937</v>
      </c>
      <c r="E726" s="180">
        <v>73.59</v>
      </c>
      <c r="F726" s="181">
        <f t="shared" si="39"/>
        <v>29.999999999999996</v>
      </c>
      <c r="G726" s="180">
        <v>2207.6999999999998</v>
      </c>
      <c r="H726" s="180"/>
      <c r="I726" s="180">
        <v>250</v>
      </c>
      <c r="J726" s="180">
        <v>1150</v>
      </c>
      <c r="K726" s="182">
        <f t="shared" si="40"/>
        <v>3607.7</v>
      </c>
      <c r="L726" s="183"/>
      <c r="M726" s="196"/>
    </row>
    <row r="727" spans="1:13" s="102" customFormat="1" ht="39.75" customHeight="1" x14ac:dyDescent="0.25">
      <c r="A727" s="132">
        <f t="shared" si="41"/>
        <v>717</v>
      </c>
      <c r="B727" s="133" t="s">
        <v>932</v>
      </c>
      <c r="C727" s="91" t="s">
        <v>1663</v>
      </c>
      <c r="D727" s="179" t="s">
        <v>937</v>
      </c>
      <c r="E727" s="180">
        <v>73.59</v>
      </c>
      <c r="F727" s="181">
        <f t="shared" si="39"/>
        <v>29.999999999999996</v>
      </c>
      <c r="G727" s="180">
        <v>2207.6999999999998</v>
      </c>
      <c r="H727" s="180"/>
      <c r="I727" s="180">
        <v>250</v>
      </c>
      <c r="J727" s="180">
        <v>1150</v>
      </c>
      <c r="K727" s="182">
        <f t="shared" si="40"/>
        <v>3607.7</v>
      </c>
      <c r="L727" s="183"/>
      <c r="M727" s="196"/>
    </row>
    <row r="728" spans="1:13" s="102" customFormat="1" ht="39.75" customHeight="1" x14ac:dyDescent="0.25">
      <c r="A728" s="132">
        <f t="shared" si="41"/>
        <v>718</v>
      </c>
      <c r="B728" s="133" t="s">
        <v>932</v>
      </c>
      <c r="C728" s="91" t="s">
        <v>1664</v>
      </c>
      <c r="D728" s="179" t="s">
        <v>937</v>
      </c>
      <c r="E728" s="180">
        <v>73.59</v>
      </c>
      <c r="F728" s="181">
        <f t="shared" si="39"/>
        <v>29.999999999999996</v>
      </c>
      <c r="G728" s="180">
        <v>2207.6999999999998</v>
      </c>
      <c r="H728" s="180"/>
      <c r="I728" s="180">
        <v>250</v>
      </c>
      <c r="J728" s="180">
        <v>1150</v>
      </c>
      <c r="K728" s="182">
        <f t="shared" si="40"/>
        <v>3607.7</v>
      </c>
      <c r="L728" s="183"/>
      <c r="M728" s="196"/>
    </row>
    <row r="729" spans="1:13" s="102" customFormat="1" ht="39.75" customHeight="1" x14ac:dyDescent="0.25">
      <c r="A729" s="132">
        <f t="shared" si="41"/>
        <v>719</v>
      </c>
      <c r="B729" s="133" t="s">
        <v>932</v>
      </c>
      <c r="C729" s="91" t="s">
        <v>1665</v>
      </c>
      <c r="D729" s="179" t="s">
        <v>937</v>
      </c>
      <c r="E729" s="180">
        <v>73.59</v>
      </c>
      <c r="F729" s="181">
        <f t="shared" si="39"/>
        <v>29.999999999999996</v>
      </c>
      <c r="G729" s="180">
        <v>2207.6999999999998</v>
      </c>
      <c r="H729" s="180"/>
      <c r="I729" s="180">
        <v>250</v>
      </c>
      <c r="J729" s="180">
        <v>1150</v>
      </c>
      <c r="K729" s="182">
        <f t="shared" si="40"/>
        <v>3607.7</v>
      </c>
      <c r="L729" s="183"/>
      <c r="M729" s="196"/>
    </row>
    <row r="730" spans="1:13" s="102" customFormat="1" ht="39.75" customHeight="1" x14ac:dyDescent="0.25">
      <c r="A730" s="132">
        <f t="shared" si="41"/>
        <v>720</v>
      </c>
      <c r="B730" s="133" t="s">
        <v>932</v>
      </c>
      <c r="C730" s="91" t="s">
        <v>1666</v>
      </c>
      <c r="D730" s="179" t="s">
        <v>937</v>
      </c>
      <c r="E730" s="180">
        <v>73.59</v>
      </c>
      <c r="F730" s="181">
        <f t="shared" si="39"/>
        <v>29.999999999999996</v>
      </c>
      <c r="G730" s="180">
        <v>2207.6999999999998</v>
      </c>
      <c r="H730" s="180"/>
      <c r="I730" s="180">
        <v>250</v>
      </c>
      <c r="J730" s="180">
        <v>1150</v>
      </c>
      <c r="K730" s="182">
        <f t="shared" si="40"/>
        <v>3607.7</v>
      </c>
      <c r="L730" s="183"/>
      <c r="M730" s="196"/>
    </row>
    <row r="731" spans="1:13" s="102" customFormat="1" ht="39.75" customHeight="1" x14ac:dyDescent="0.25">
      <c r="A731" s="132">
        <f t="shared" si="41"/>
        <v>721</v>
      </c>
      <c r="B731" s="133" t="s">
        <v>932</v>
      </c>
      <c r="C731" s="91" t="s">
        <v>1667</v>
      </c>
      <c r="D731" s="179" t="s">
        <v>937</v>
      </c>
      <c r="E731" s="180">
        <v>73.59</v>
      </c>
      <c r="F731" s="181">
        <f t="shared" si="39"/>
        <v>29.999999999999996</v>
      </c>
      <c r="G731" s="180">
        <v>2207.6999999999998</v>
      </c>
      <c r="H731" s="180"/>
      <c r="I731" s="180">
        <v>250</v>
      </c>
      <c r="J731" s="180">
        <v>1150</v>
      </c>
      <c r="K731" s="182">
        <f t="shared" si="40"/>
        <v>3607.7</v>
      </c>
      <c r="L731" s="183"/>
      <c r="M731" s="196"/>
    </row>
    <row r="732" spans="1:13" s="102" customFormat="1" ht="39.75" customHeight="1" x14ac:dyDescent="0.25">
      <c r="A732" s="132">
        <f t="shared" si="41"/>
        <v>722</v>
      </c>
      <c r="B732" s="133" t="s">
        <v>932</v>
      </c>
      <c r="C732" s="91" t="s">
        <v>1668</v>
      </c>
      <c r="D732" s="179" t="s">
        <v>937</v>
      </c>
      <c r="E732" s="180">
        <v>73.59</v>
      </c>
      <c r="F732" s="181">
        <f t="shared" si="39"/>
        <v>29.999999999999996</v>
      </c>
      <c r="G732" s="180">
        <v>2207.6999999999998</v>
      </c>
      <c r="H732" s="180"/>
      <c r="I732" s="180">
        <v>250</v>
      </c>
      <c r="J732" s="180">
        <v>1150</v>
      </c>
      <c r="K732" s="182">
        <f t="shared" si="40"/>
        <v>3607.7</v>
      </c>
      <c r="L732" s="183"/>
      <c r="M732" s="196"/>
    </row>
    <row r="733" spans="1:13" s="102" customFormat="1" ht="39.75" customHeight="1" x14ac:dyDescent="0.25">
      <c r="A733" s="132">
        <f t="shared" si="41"/>
        <v>723</v>
      </c>
      <c r="B733" s="133" t="s">
        <v>932</v>
      </c>
      <c r="C733" s="91" t="s">
        <v>1669</v>
      </c>
      <c r="D733" s="179" t="s">
        <v>937</v>
      </c>
      <c r="E733" s="180">
        <v>73.59</v>
      </c>
      <c r="F733" s="181">
        <f t="shared" si="39"/>
        <v>29.999999999999996</v>
      </c>
      <c r="G733" s="180">
        <v>2207.6999999999998</v>
      </c>
      <c r="H733" s="180"/>
      <c r="I733" s="180">
        <v>250</v>
      </c>
      <c r="J733" s="180">
        <v>1150</v>
      </c>
      <c r="K733" s="182">
        <f t="shared" si="40"/>
        <v>3607.7</v>
      </c>
      <c r="L733" s="183"/>
      <c r="M733" s="196"/>
    </row>
    <row r="734" spans="1:13" s="102" customFormat="1" ht="39.75" customHeight="1" x14ac:dyDescent="0.25">
      <c r="A734" s="132">
        <f t="shared" si="41"/>
        <v>724</v>
      </c>
      <c r="B734" s="133" t="s">
        <v>932</v>
      </c>
      <c r="C734" s="91" t="s">
        <v>1670</v>
      </c>
      <c r="D734" s="179" t="s">
        <v>937</v>
      </c>
      <c r="E734" s="180">
        <v>73.59</v>
      </c>
      <c r="F734" s="181">
        <f t="shared" si="39"/>
        <v>29.999999999999996</v>
      </c>
      <c r="G734" s="180">
        <v>2207.6999999999998</v>
      </c>
      <c r="H734" s="180"/>
      <c r="I734" s="180">
        <v>250</v>
      </c>
      <c r="J734" s="180">
        <v>1150</v>
      </c>
      <c r="K734" s="182">
        <f t="shared" si="40"/>
        <v>3607.7</v>
      </c>
      <c r="L734" s="183"/>
      <c r="M734" s="196"/>
    </row>
    <row r="735" spans="1:13" s="102" customFormat="1" ht="39.75" customHeight="1" x14ac:dyDescent="0.25">
      <c r="A735" s="132">
        <f t="shared" si="41"/>
        <v>725</v>
      </c>
      <c r="B735" s="133" t="s">
        <v>932</v>
      </c>
      <c r="C735" s="91" t="s">
        <v>1671</v>
      </c>
      <c r="D735" s="179" t="s">
        <v>937</v>
      </c>
      <c r="E735" s="180">
        <v>73.59</v>
      </c>
      <c r="F735" s="181">
        <f t="shared" si="39"/>
        <v>29.999999999999996</v>
      </c>
      <c r="G735" s="180">
        <v>2207.6999999999998</v>
      </c>
      <c r="H735" s="180"/>
      <c r="I735" s="180">
        <v>250</v>
      </c>
      <c r="J735" s="180">
        <v>1150</v>
      </c>
      <c r="K735" s="182">
        <f t="shared" si="40"/>
        <v>3607.7</v>
      </c>
      <c r="L735" s="183"/>
      <c r="M735" s="196"/>
    </row>
    <row r="736" spans="1:13" s="102" customFormat="1" ht="39.75" customHeight="1" x14ac:dyDescent="0.25">
      <c r="A736" s="132">
        <f t="shared" si="41"/>
        <v>726</v>
      </c>
      <c r="B736" s="133" t="s">
        <v>932</v>
      </c>
      <c r="C736" s="91" t="s">
        <v>1672</v>
      </c>
      <c r="D736" s="179" t="s">
        <v>937</v>
      </c>
      <c r="E736" s="180">
        <v>73.59</v>
      </c>
      <c r="F736" s="181">
        <f t="shared" si="39"/>
        <v>29.999999999999996</v>
      </c>
      <c r="G736" s="180">
        <v>2207.6999999999998</v>
      </c>
      <c r="H736" s="180"/>
      <c r="I736" s="180">
        <v>250</v>
      </c>
      <c r="J736" s="180">
        <v>1150</v>
      </c>
      <c r="K736" s="182">
        <f t="shared" si="40"/>
        <v>3607.7</v>
      </c>
      <c r="L736" s="183"/>
      <c r="M736" s="196"/>
    </row>
    <row r="737" spans="1:13" s="102" customFormat="1" ht="39.75" customHeight="1" x14ac:dyDescent="0.25">
      <c r="A737" s="132">
        <f t="shared" si="41"/>
        <v>727</v>
      </c>
      <c r="B737" s="133" t="s">
        <v>932</v>
      </c>
      <c r="C737" s="91" t="s">
        <v>1673</v>
      </c>
      <c r="D737" s="179" t="s">
        <v>937</v>
      </c>
      <c r="E737" s="180">
        <v>73.59</v>
      </c>
      <c r="F737" s="181">
        <f t="shared" si="39"/>
        <v>29.999999999999996</v>
      </c>
      <c r="G737" s="180">
        <v>2207.6999999999998</v>
      </c>
      <c r="H737" s="180"/>
      <c r="I737" s="180">
        <v>250</v>
      </c>
      <c r="J737" s="180">
        <v>1150</v>
      </c>
      <c r="K737" s="182">
        <f t="shared" si="40"/>
        <v>3607.7</v>
      </c>
      <c r="L737" s="183"/>
      <c r="M737" s="196"/>
    </row>
    <row r="738" spans="1:13" s="102" customFormat="1" ht="39.75" customHeight="1" x14ac:dyDescent="0.25">
      <c r="A738" s="132">
        <f t="shared" si="41"/>
        <v>728</v>
      </c>
      <c r="B738" s="133" t="s">
        <v>932</v>
      </c>
      <c r="C738" s="91" t="s">
        <v>1674</v>
      </c>
      <c r="D738" s="179" t="s">
        <v>937</v>
      </c>
      <c r="E738" s="180">
        <v>73.59</v>
      </c>
      <c r="F738" s="181">
        <f t="shared" si="39"/>
        <v>29.999999999999996</v>
      </c>
      <c r="G738" s="180">
        <v>2207.6999999999998</v>
      </c>
      <c r="H738" s="180"/>
      <c r="I738" s="180">
        <v>250</v>
      </c>
      <c r="J738" s="180">
        <v>1150</v>
      </c>
      <c r="K738" s="182">
        <f t="shared" si="40"/>
        <v>3607.7</v>
      </c>
      <c r="L738" s="183"/>
      <c r="M738" s="196"/>
    </row>
    <row r="739" spans="1:13" s="102" customFormat="1" ht="39.75" customHeight="1" x14ac:dyDescent="0.25">
      <c r="A739" s="132">
        <f t="shared" si="41"/>
        <v>729</v>
      </c>
      <c r="B739" s="133" t="s">
        <v>932</v>
      </c>
      <c r="C739" s="91" t="s">
        <v>1675</v>
      </c>
      <c r="D739" s="179" t="s">
        <v>934</v>
      </c>
      <c r="E739" s="180">
        <v>73.5</v>
      </c>
      <c r="F739" s="181">
        <f>G739/E739</f>
        <v>91.111428571428561</v>
      </c>
      <c r="G739" s="180">
        <v>6696.69</v>
      </c>
      <c r="H739" s="180"/>
      <c r="I739" s="180">
        <v>750</v>
      </c>
      <c r="J739" s="180">
        <v>3450</v>
      </c>
      <c r="K739" s="182">
        <f>SUM(G739:J739)</f>
        <v>10896.689999999999</v>
      </c>
      <c r="L739" s="183" t="s">
        <v>1514</v>
      </c>
      <c r="M739" s="196"/>
    </row>
    <row r="740" spans="1:13" s="102" customFormat="1" ht="39.75" customHeight="1" x14ac:dyDescent="0.25">
      <c r="A740" s="132">
        <f t="shared" si="41"/>
        <v>730</v>
      </c>
      <c r="B740" s="133" t="s">
        <v>932</v>
      </c>
      <c r="C740" s="91" t="s">
        <v>1676</v>
      </c>
      <c r="D740" s="179" t="s">
        <v>937</v>
      </c>
      <c r="E740" s="180">
        <v>73.59</v>
      </c>
      <c r="F740" s="181">
        <f t="shared" ref="F740:F754" si="42">G740/E740</f>
        <v>29.999999999999996</v>
      </c>
      <c r="G740" s="180">
        <v>2207.6999999999998</v>
      </c>
      <c r="H740" s="180"/>
      <c r="I740" s="180">
        <v>250</v>
      </c>
      <c r="J740" s="180">
        <v>1150</v>
      </c>
      <c r="K740" s="182">
        <f t="shared" ref="K740:K767" si="43">SUM(G740:J740)</f>
        <v>3607.7</v>
      </c>
      <c r="L740" s="183"/>
      <c r="M740" s="196"/>
    </row>
    <row r="741" spans="1:13" s="102" customFormat="1" ht="39.75" customHeight="1" x14ac:dyDescent="0.25">
      <c r="A741" s="132">
        <f t="shared" si="41"/>
        <v>731</v>
      </c>
      <c r="B741" s="133" t="s">
        <v>932</v>
      </c>
      <c r="C741" s="91" t="s">
        <v>1677</v>
      </c>
      <c r="D741" s="179" t="s">
        <v>937</v>
      </c>
      <c r="E741" s="180">
        <v>73.59</v>
      </c>
      <c r="F741" s="181">
        <f t="shared" si="42"/>
        <v>29.999999999999996</v>
      </c>
      <c r="G741" s="180">
        <v>2207.6999999999998</v>
      </c>
      <c r="H741" s="180"/>
      <c r="I741" s="180">
        <v>250</v>
      </c>
      <c r="J741" s="180">
        <v>1150</v>
      </c>
      <c r="K741" s="182">
        <f t="shared" si="43"/>
        <v>3607.7</v>
      </c>
      <c r="L741" s="183"/>
      <c r="M741" s="196"/>
    </row>
    <row r="742" spans="1:13" s="102" customFormat="1" ht="39.75" customHeight="1" x14ac:dyDescent="0.25">
      <c r="A742" s="132">
        <f t="shared" si="41"/>
        <v>732</v>
      </c>
      <c r="B742" s="133" t="s">
        <v>932</v>
      </c>
      <c r="C742" s="91" t="s">
        <v>1678</v>
      </c>
      <c r="D742" s="179" t="s">
        <v>937</v>
      </c>
      <c r="E742" s="180">
        <v>73.59</v>
      </c>
      <c r="F742" s="181">
        <f t="shared" si="42"/>
        <v>29.999999999999996</v>
      </c>
      <c r="G742" s="180">
        <v>2207.6999999999998</v>
      </c>
      <c r="H742" s="180"/>
      <c r="I742" s="180">
        <v>250</v>
      </c>
      <c r="J742" s="180">
        <v>1150</v>
      </c>
      <c r="K742" s="182">
        <f t="shared" si="43"/>
        <v>3607.7</v>
      </c>
      <c r="L742" s="183"/>
      <c r="M742" s="196"/>
    </row>
    <row r="743" spans="1:13" s="102" customFormat="1" ht="39.75" customHeight="1" x14ac:dyDescent="0.25">
      <c r="A743" s="132">
        <f t="shared" si="41"/>
        <v>733</v>
      </c>
      <c r="B743" s="133" t="s">
        <v>932</v>
      </c>
      <c r="C743" s="91" t="s">
        <v>1679</v>
      </c>
      <c r="D743" s="179" t="s">
        <v>937</v>
      </c>
      <c r="E743" s="180">
        <v>73.59</v>
      </c>
      <c r="F743" s="181">
        <f t="shared" si="42"/>
        <v>29.999999999999996</v>
      </c>
      <c r="G743" s="180">
        <v>2207.6999999999998</v>
      </c>
      <c r="H743" s="180"/>
      <c r="I743" s="180">
        <v>250</v>
      </c>
      <c r="J743" s="180">
        <v>1150</v>
      </c>
      <c r="K743" s="182">
        <f t="shared" si="43"/>
        <v>3607.7</v>
      </c>
      <c r="L743" s="183"/>
      <c r="M743" s="196"/>
    </row>
    <row r="744" spans="1:13" s="102" customFormat="1" ht="39.75" customHeight="1" x14ac:dyDescent="0.25">
      <c r="A744" s="132">
        <f t="shared" si="41"/>
        <v>734</v>
      </c>
      <c r="B744" s="133" t="s">
        <v>932</v>
      </c>
      <c r="C744" s="91" t="s">
        <v>1680</v>
      </c>
      <c r="D744" s="179" t="s">
        <v>937</v>
      </c>
      <c r="E744" s="180">
        <v>73.59</v>
      </c>
      <c r="F744" s="181">
        <f t="shared" si="42"/>
        <v>29.999999999999996</v>
      </c>
      <c r="G744" s="180">
        <v>2207.6999999999998</v>
      </c>
      <c r="H744" s="180"/>
      <c r="I744" s="180">
        <v>250</v>
      </c>
      <c r="J744" s="180">
        <v>1150</v>
      </c>
      <c r="K744" s="182">
        <f t="shared" si="43"/>
        <v>3607.7</v>
      </c>
      <c r="L744" s="183"/>
      <c r="M744" s="196"/>
    </row>
    <row r="745" spans="1:13" s="102" customFormat="1" ht="39.75" customHeight="1" x14ac:dyDescent="0.25">
      <c r="A745" s="132">
        <f t="shared" si="41"/>
        <v>735</v>
      </c>
      <c r="B745" s="133" t="s">
        <v>932</v>
      </c>
      <c r="C745" s="91" t="s">
        <v>1681</v>
      </c>
      <c r="D745" s="179" t="s">
        <v>937</v>
      </c>
      <c r="E745" s="180">
        <v>73.59</v>
      </c>
      <c r="F745" s="181">
        <f t="shared" si="42"/>
        <v>29.999999999999996</v>
      </c>
      <c r="G745" s="180">
        <v>2207.6999999999998</v>
      </c>
      <c r="H745" s="180"/>
      <c r="I745" s="180">
        <v>250</v>
      </c>
      <c r="J745" s="180">
        <v>1150</v>
      </c>
      <c r="K745" s="182">
        <f t="shared" si="43"/>
        <v>3607.7</v>
      </c>
      <c r="L745" s="183"/>
      <c r="M745" s="196"/>
    </row>
    <row r="746" spans="1:13" s="102" customFormat="1" ht="39.75" customHeight="1" x14ac:dyDescent="0.25">
      <c r="A746" s="132">
        <f t="shared" si="41"/>
        <v>736</v>
      </c>
      <c r="B746" s="133" t="s">
        <v>932</v>
      </c>
      <c r="C746" s="91" t="s">
        <v>1682</v>
      </c>
      <c r="D746" s="179" t="s">
        <v>937</v>
      </c>
      <c r="E746" s="180">
        <v>73.59</v>
      </c>
      <c r="F746" s="181">
        <f t="shared" si="42"/>
        <v>29.999999999999996</v>
      </c>
      <c r="G746" s="180">
        <v>2207.6999999999998</v>
      </c>
      <c r="H746" s="180"/>
      <c r="I746" s="180">
        <v>250</v>
      </c>
      <c r="J746" s="180">
        <v>1150</v>
      </c>
      <c r="K746" s="182">
        <f t="shared" si="43"/>
        <v>3607.7</v>
      </c>
      <c r="L746" s="183"/>
      <c r="M746" s="196"/>
    </row>
    <row r="747" spans="1:13" s="102" customFormat="1" ht="39.75" customHeight="1" x14ac:dyDescent="0.25">
      <c r="A747" s="132">
        <f t="shared" si="41"/>
        <v>737</v>
      </c>
      <c r="B747" s="133" t="s">
        <v>932</v>
      </c>
      <c r="C747" s="91" t="s">
        <v>1683</v>
      </c>
      <c r="D747" s="179" t="s">
        <v>937</v>
      </c>
      <c r="E747" s="180">
        <v>73.59</v>
      </c>
      <c r="F747" s="181">
        <f t="shared" si="42"/>
        <v>29.999999999999996</v>
      </c>
      <c r="G747" s="180">
        <v>2207.6999999999998</v>
      </c>
      <c r="H747" s="180"/>
      <c r="I747" s="180">
        <v>250</v>
      </c>
      <c r="J747" s="180">
        <v>1150</v>
      </c>
      <c r="K747" s="182">
        <f t="shared" si="43"/>
        <v>3607.7</v>
      </c>
      <c r="L747" s="183"/>
      <c r="M747" s="196"/>
    </row>
    <row r="748" spans="1:13" s="102" customFormat="1" ht="39.75" customHeight="1" x14ac:dyDescent="0.25">
      <c r="A748" s="132">
        <f t="shared" si="41"/>
        <v>738</v>
      </c>
      <c r="B748" s="133" t="s">
        <v>932</v>
      </c>
      <c r="C748" s="91" t="s">
        <v>1684</v>
      </c>
      <c r="D748" s="179" t="s">
        <v>937</v>
      </c>
      <c r="E748" s="180">
        <v>73.59</v>
      </c>
      <c r="F748" s="181">
        <f t="shared" si="42"/>
        <v>29.999999999999996</v>
      </c>
      <c r="G748" s="180">
        <v>2207.6999999999998</v>
      </c>
      <c r="H748" s="180"/>
      <c r="I748" s="180">
        <v>250</v>
      </c>
      <c r="J748" s="180">
        <v>1150</v>
      </c>
      <c r="K748" s="182">
        <f t="shared" si="43"/>
        <v>3607.7</v>
      </c>
      <c r="L748" s="183"/>
      <c r="M748" s="196"/>
    </row>
    <row r="749" spans="1:13" s="102" customFormat="1" ht="39.75" customHeight="1" x14ac:dyDescent="0.25">
      <c r="A749" s="132">
        <f t="shared" si="41"/>
        <v>739</v>
      </c>
      <c r="B749" s="133" t="s">
        <v>932</v>
      </c>
      <c r="C749" s="91" t="s">
        <v>1685</v>
      </c>
      <c r="D749" s="179" t="s">
        <v>937</v>
      </c>
      <c r="E749" s="180">
        <v>73.59</v>
      </c>
      <c r="F749" s="181">
        <f t="shared" si="42"/>
        <v>29.999999999999996</v>
      </c>
      <c r="G749" s="180">
        <v>2207.6999999999998</v>
      </c>
      <c r="H749" s="180"/>
      <c r="I749" s="180">
        <v>250</v>
      </c>
      <c r="J749" s="180">
        <v>1150</v>
      </c>
      <c r="K749" s="182">
        <f t="shared" si="43"/>
        <v>3607.7</v>
      </c>
      <c r="L749" s="183"/>
      <c r="M749" s="196"/>
    </row>
    <row r="750" spans="1:13" s="102" customFormat="1" ht="39.75" customHeight="1" x14ac:dyDescent="0.25">
      <c r="A750" s="132">
        <f t="shared" si="41"/>
        <v>740</v>
      </c>
      <c r="B750" s="133" t="s">
        <v>932</v>
      </c>
      <c r="C750" s="91" t="s">
        <v>1686</v>
      </c>
      <c r="D750" s="179" t="s">
        <v>937</v>
      </c>
      <c r="E750" s="180">
        <v>73.59</v>
      </c>
      <c r="F750" s="181">
        <f t="shared" si="42"/>
        <v>29.999999999999996</v>
      </c>
      <c r="G750" s="180">
        <v>2207.6999999999998</v>
      </c>
      <c r="H750" s="180"/>
      <c r="I750" s="180">
        <v>250</v>
      </c>
      <c r="J750" s="180">
        <v>1150</v>
      </c>
      <c r="K750" s="182">
        <f t="shared" si="43"/>
        <v>3607.7</v>
      </c>
      <c r="L750" s="183"/>
      <c r="M750" s="196"/>
    </row>
    <row r="751" spans="1:13" s="102" customFormat="1" ht="39.75" customHeight="1" x14ac:dyDescent="0.25">
      <c r="A751" s="132">
        <f t="shared" si="41"/>
        <v>741</v>
      </c>
      <c r="B751" s="133" t="s">
        <v>932</v>
      </c>
      <c r="C751" s="91" t="s">
        <v>1687</v>
      </c>
      <c r="D751" s="179" t="s">
        <v>937</v>
      </c>
      <c r="E751" s="180">
        <v>73.59</v>
      </c>
      <c r="F751" s="181">
        <f t="shared" si="42"/>
        <v>29.999999999999996</v>
      </c>
      <c r="G751" s="180">
        <v>2207.6999999999998</v>
      </c>
      <c r="H751" s="180"/>
      <c r="I751" s="180">
        <v>250</v>
      </c>
      <c r="J751" s="180">
        <v>1150</v>
      </c>
      <c r="K751" s="182">
        <f t="shared" si="43"/>
        <v>3607.7</v>
      </c>
      <c r="L751" s="183"/>
      <c r="M751" s="196"/>
    </row>
    <row r="752" spans="1:13" s="102" customFormat="1" ht="39.75" customHeight="1" x14ac:dyDescent="0.25">
      <c r="A752" s="132">
        <f t="shared" si="41"/>
        <v>742</v>
      </c>
      <c r="B752" s="133" t="s">
        <v>932</v>
      </c>
      <c r="C752" s="161" t="s">
        <v>1688</v>
      </c>
      <c r="D752" s="179" t="s">
        <v>937</v>
      </c>
      <c r="E752" s="180">
        <v>73.59</v>
      </c>
      <c r="F752" s="181">
        <f t="shared" si="42"/>
        <v>29.999999999999996</v>
      </c>
      <c r="G752" s="180">
        <v>2207.6999999999998</v>
      </c>
      <c r="H752" s="180"/>
      <c r="I752" s="180">
        <v>250</v>
      </c>
      <c r="J752" s="180">
        <v>1150</v>
      </c>
      <c r="K752" s="182">
        <f t="shared" si="43"/>
        <v>3607.7</v>
      </c>
      <c r="L752" s="183"/>
      <c r="M752" s="196"/>
    </row>
    <row r="753" spans="1:13" s="102" customFormat="1" ht="39.75" customHeight="1" x14ac:dyDescent="0.25">
      <c r="A753" s="132">
        <f t="shared" si="41"/>
        <v>743</v>
      </c>
      <c r="B753" s="133" t="s">
        <v>932</v>
      </c>
      <c r="C753" s="91" t="s">
        <v>1689</v>
      </c>
      <c r="D753" s="179" t="s">
        <v>937</v>
      </c>
      <c r="E753" s="180">
        <v>73.59</v>
      </c>
      <c r="F753" s="181">
        <f t="shared" si="42"/>
        <v>29.999999999999996</v>
      </c>
      <c r="G753" s="180">
        <v>2207.6999999999998</v>
      </c>
      <c r="H753" s="180"/>
      <c r="I753" s="180">
        <v>250</v>
      </c>
      <c r="J753" s="180">
        <v>1150</v>
      </c>
      <c r="K753" s="182">
        <f t="shared" si="43"/>
        <v>3607.7</v>
      </c>
      <c r="L753" s="183"/>
      <c r="M753" s="196"/>
    </row>
    <row r="754" spans="1:13" s="102" customFormat="1" ht="39.75" customHeight="1" x14ac:dyDescent="0.25">
      <c r="A754" s="132">
        <f t="shared" si="41"/>
        <v>744</v>
      </c>
      <c r="B754" s="133" t="s">
        <v>932</v>
      </c>
      <c r="C754" s="91" t="s">
        <v>1690</v>
      </c>
      <c r="D754" s="179" t="s">
        <v>937</v>
      </c>
      <c r="E754" s="180">
        <v>73.59</v>
      </c>
      <c r="F754" s="181">
        <f t="shared" si="42"/>
        <v>29.999999999999996</v>
      </c>
      <c r="G754" s="180">
        <v>2207.6999999999998</v>
      </c>
      <c r="H754" s="180"/>
      <c r="I754" s="180">
        <v>250</v>
      </c>
      <c r="J754" s="180">
        <v>1150</v>
      </c>
      <c r="K754" s="182">
        <f t="shared" si="43"/>
        <v>3607.7</v>
      </c>
      <c r="L754" s="183"/>
      <c r="M754" s="196"/>
    </row>
    <row r="755" spans="1:13" s="102" customFormat="1" ht="39.75" customHeight="1" x14ac:dyDescent="0.25">
      <c r="A755" s="132">
        <f t="shared" si="41"/>
        <v>745</v>
      </c>
      <c r="B755" s="133" t="s">
        <v>932</v>
      </c>
      <c r="C755" s="91" t="s">
        <v>1691</v>
      </c>
      <c r="D755" s="179" t="s">
        <v>937</v>
      </c>
      <c r="E755" s="180">
        <v>73.59</v>
      </c>
      <c r="F755" s="181">
        <f t="shared" si="39"/>
        <v>29.999999999999996</v>
      </c>
      <c r="G755" s="180">
        <v>2207.6999999999998</v>
      </c>
      <c r="H755" s="180"/>
      <c r="I755" s="180">
        <v>250</v>
      </c>
      <c r="J755" s="180">
        <v>1150</v>
      </c>
      <c r="K755" s="182">
        <f t="shared" si="43"/>
        <v>3607.7</v>
      </c>
      <c r="L755" s="183"/>
      <c r="M755" s="196"/>
    </row>
    <row r="756" spans="1:13" s="102" customFormat="1" ht="39.75" customHeight="1" x14ac:dyDescent="0.25">
      <c r="A756" s="132">
        <f t="shared" si="41"/>
        <v>746</v>
      </c>
      <c r="B756" s="133" t="s">
        <v>932</v>
      </c>
      <c r="C756" s="91" t="s">
        <v>1692</v>
      </c>
      <c r="D756" s="179" t="s">
        <v>937</v>
      </c>
      <c r="E756" s="180">
        <v>73.59</v>
      </c>
      <c r="F756" s="181">
        <f t="shared" si="39"/>
        <v>29.999999999999996</v>
      </c>
      <c r="G756" s="180">
        <v>2207.6999999999998</v>
      </c>
      <c r="H756" s="180"/>
      <c r="I756" s="180">
        <v>250</v>
      </c>
      <c r="J756" s="180">
        <v>1150</v>
      </c>
      <c r="K756" s="182">
        <f t="shared" si="43"/>
        <v>3607.7</v>
      </c>
      <c r="L756" s="183"/>
      <c r="M756" s="196"/>
    </row>
    <row r="757" spans="1:13" s="102" customFormat="1" ht="39.75" customHeight="1" x14ac:dyDescent="0.25">
      <c r="A757" s="132">
        <f t="shared" si="41"/>
        <v>747</v>
      </c>
      <c r="B757" s="133" t="s">
        <v>932</v>
      </c>
      <c r="C757" s="91" t="s">
        <v>1693</v>
      </c>
      <c r="D757" s="179" t="s">
        <v>937</v>
      </c>
      <c r="E757" s="180">
        <v>73.59</v>
      </c>
      <c r="F757" s="181">
        <f t="shared" si="39"/>
        <v>29.999999999999996</v>
      </c>
      <c r="G757" s="180">
        <v>2207.6999999999998</v>
      </c>
      <c r="H757" s="180"/>
      <c r="I757" s="180">
        <v>250</v>
      </c>
      <c r="J757" s="180">
        <v>1150</v>
      </c>
      <c r="K757" s="182">
        <f t="shared" si="43"/>
        <v>3607.7</v>
      </c>
      <c r="L757" s="183"/>
      <c r="M757" s="196"/>
    </row>
    <row r="758" spans="1:13" s="102" customFormat="1" ht="39.75" customHeight="1" x14ac:dyDescent="0.25">
      <c r="A758" s="132">
        <f t="shared" si="41"/>
        <v>748</v>
      </c>
      <c r="B758" s="133" t="s">
        <v>932</v>
      </c>
      <c r="C758" s="91" t="s">
        <v>1694</v>
      </c>
      <c r="D758" s="179" t="s">
        <v>937</v>
      </c>
      <c r="E758" s="180">
        <v>73.59</v>
      </c>
      <c r="F758" s="181">
        <f t="shared" si="39"/>
        <v>29.999999999999996</v>
      </c>
      <c r="G758" s="180">
        <v>2207.6999999999998</v>
      </c>
      <c r="H758" s="180"/>
      <c r="I758" s="180">
        <v>250</v>
      </c>
      <c r="J758" s="180">
        <v>1150</v>
      </c>
      <c r="K758" s="182">
        <f t="shared" si="43"/>
        <v>3607.7</v>
      </c>
      <c r="L758" s="183"/>
      <c r="M758" s="196"/>
    </row>
    <row r="759" spans="1:13" s="102" customFormat="1" ht="39.75" customHeight="1" x14ac:dyDescent="0.25">
      <c r="A759" s="132">
        <f t="shared" si="41"/>
        <v>749</v>
      </c>
      <c r="B759" s="133" t="s">
        <v>932</v>
      </c>
      <c r="C759" s="91" t="s">
        <v>1695</v>
      </c>
      <c r="D759" s="179" t="s">
        <v>937</v>
      </c>
      <c r="E759" s="180">
        <v>73.59</v>
      </c>
      <c r="F759" s="181">
        <f t="shared" si="39"/>
        <v>29.999999999999996</v>
      </c>
      <c r="G759" s="180">
        <v>2207.6999999999998</v>
      </c>
      <c r="H759" s="180"/>
      <c r="I759" s="180">
        <v>250</v>
      </c>
      <c r="J759" s="180">
        <v>1150</v>
      </c>
      <c r="K759" s="182">
        <f t="shared" si="43"/>
        <v>3607.7</v>
      </c>
      <c r="L759" s="183"/>
      <c r="M759" s="196"/>
    </row>
    <row r="760" spans="1:13" s="102" customFormat="1" ht="39.75" customHeight="1" x14ac:dyDescent="0.25">
      <c r="A760" s="132">
        <f t="shared" si="41"/>
        <v>750</v>
      </c>
      <c r="B760" s="133" t="s">
        <v>932</v>
      </c>
      <c r="C760" s="91" t="s">
        <v>1696</v>
      </c>
      <c r="D760" s="179" t="s">
        <v>937</v>
      </c>
      <c r="E760" s="180">
        <v>73.59</v>
      </c>
      <c r="F760" s="181">
        <f t="shared" si="39"/>
        <v>29.999999999999996</v>
      </c>
      <c r="G760" s="180">
        <v>2207.6999999999998</v>
      </c>
      <c r="H760" s="180"/>
      <c r="I760" s="180">
        <v>250</v>
      </c>
      <c r="J760" s="180">
        <v>1150</v>
      </c>
      <c r="K760" s="182">
        <f t="shared" si="43"/>
        <v>3607.7</v>
      </c>
      <c r="L760" s="183"/>
      <c r="M760" s="196"/>
    </row>
    <row r="761" spans="1:13" s="102" customFormat="1" ht="39.75" customHeight="1" x14ac:dyDescent="0.25">
      <c r="A761" s="132">
        <f t="shared" si="41"/>
        <v>751</v>
      </c>
      <c r="B761" s="133" t="s">
        <v>932</v>
      </c>
      <c r="C761" s="91" t="s">
        <v>1697</v>
      </c>
      <c r="D761" s="179" t="s">
        <v>937</v>
      </c>
      <c r="E761" s="180">
        <v>73.59</v>
      </c>
      <c r="F761" s="181">
        <f t="shared" si="39"/>
        <v>29.999999999999996</v>
      </c>
      <c r="G761" s="180">
        <v>2207.6999999999998</v>
      </c>
      <c r="H761" s="180"/>
      <c r="I761" s="180">
        <v>250</v>
      </c>
      <c r="J761" s="180">
        <v>1150</v>
      </c>
      <c r="K761" s="182">
        <f t="shared" si="43"/>
        <v>3607.7</v>
      </c>
      <c r="L761" s="183"/>
      <c r="M761" s="196"/>
    </row>
    <row r="762" spans="1:13" s="102" customFormat="1" ht="39.75" customHeight="1" x14ac:dyDescent="0.25">
      <c r="A762" s="132">
        <f t="shared" si="41"/>
        <v>752</v>
      </c>
      <c r="B762" s="133" t="s">
        <v>932</v>
      </c>
      <c r="C762" s="91" t="s">
        <v>1698</v>
      </c>
      <c r="D762" s="179" t="s">
        <v>937</v>
      </c>
      <c r="E762" s="180">
        <v>73.59</v>
      </c>
      <c r="F762" s="181">
        <f t="shared" si="39"/>
        <v>29.999999999999996</v>
      </c>
      <c r="G762" s="180">
        <v>2207.6999999999998</v>
      </c>
      <c r="H762" s="180"/>
      <c r="I762" s="180">
        <v>250</v>
      </c>
      <c r="J762" s="180">
        <v>1150</v>
      </c>
      <c r="K762" s="182">
        <f t="shared" si="43"/>
        <v>3607.7</v>
      </c>
      <c r="L762" s="183"/>
      <c r="M762" s="196"/>
    </row>
    <row r="763" spans="1:13" s="102" customFormat="1" ht="39.75" customHeight="1" x14ac:dyDescent="0.25">
      <c r="A763" s="132">
        <f t="shared" si="41"/>
        <v>753</v>
      </c>
      <c r="B763" s="133" t="s">
        <v>932</v>
      </c>
      <c r="C763" s="91" t="s">
        <v>1699</v>
      </c>
      <c r="D763" s="179" t="s">
        <v>937</v>
      </c>
      <c r="E763" s="180">
        <v>73.59</v>
      </c>
      <c r="F763" s="181">
        <f t="shared" si="39"/>
        <v>29.999999999999996</v>
      </c>
      <c r="G763" s="180">
        <v>2207.6999999999998</v>
      </c>
      <c r="H763" s="180"/>
      <c r="I763" s="180">
        <v>250</v>
      </c>
      <c r="J763" s="180">
        <v>1150</v>
      </c>
      <c r="K763" s="182">
        <f t="shared" si="43"/>
        <v>3607.7</v>
      </c>
      <c r="L763" s="183"/>
      <c r="M763" s="196"/>
    </row>
    <row r="764" spans="1:13" s="102" customFormat="1" ht="39.75" customHeight="1" x14ac:dyDescent="0.25">
      <c r="A764" s="132">
        <f t="shared" si="41"/>
        <v>754</v>
      </c>
      <c r="B764" s="133" t="s">
        <v>932</v>
      </c>
      <c r="C764" s="91" t="s">
        <v>1700</v>
      </c>
      <c r="D764" s="179" t="s">
        <v>937</v>
      </c>
      <c r="E764" s="180">
        <v>73.59</v>
      </c>
      <c r="F764" s="181">
        <f t="shared" si="39"/>
        <v>29.999999999999996</v>
      </c>
      <c r="G764" s="180">
        <v>2207.6999999999998</v>
      </c>
      <c r="H764" s="180"/>
      <c r="I764" s="180">
        <v>250</v>
      </c>
      <c r="J764" s="180">
        <v>1150</v>
      </c>
      <c r="K764" s="182">
        <f t="shared" si="43"/>
        <v>3607.7</v>
      </c>
      <c r="L764" s="183"/>
      <c r="M764" s="196"/>
    </row>
    <row r="765" spans="1:13" s="102" customFormat="1" ht="39.75" customHeight="1" x14ac:dyDescent="0.25">
      <c r="A765" s="132">
        <f t="shared" si="41"/>
        <v>755</v>
      </c>
      <c r="B765" s="133" t="s">
        <v>932</v>
      </c>
      <c r="C765" s="91" t="s">
        <v>1701</v>
      </c>
      <c r="D765" s="179" t="s">
        <v>937</v>
      </c>
      <c r="E765" s="180">
        <v>73.59</v>
      </c>
      <c r="F765" s="181">
        <f t="shared" si="39"/>
        <v>29.999999999999996</v>
      </c>
      <c r="G765" s="180">
        <v>2207.6999999999998</v>
      </c>
      <c r="H765" s="180"/>
      <c r="I765" s="180">
        <v>250</v>
      </c>
      <c r="J765" s="180">
        <v>1150</v>
      </c>
      <c r="K765" s="182">
        <f t="shared" si="43"/>
        <v>3607.7</v>
      </c>
      <c r="L765" s="183"/>
      <c r="M765" s="196"/>
    </row>
    <row r="766" spans="1:13" s="102" customFormat="1" ht="39.75" customHeight="1" x14ac:dyDescent="0.25">
      <c r="A766" s="132">
        <f t="shared" si="41"/>
        <v>756</v>
      </c>
      <c r="B766" s="133" t="s">
        <v>932</v>
      </c>
      <c r="C766" s="91" t="s">
        <v>1702</v>
      </c>
      <c r="D766" s="179" t="s">
        <v>937</v>
      </c>
      <c r="E766" s="180">
        <v>73.59</v>
      </c>
      <c r="F766" s="181">
        <f t="shared" si="39"/>
        <v>29.999999999999996</v>
      </c>
      <c r="G766" s="180">
        <v>2207.6999999999998</v>
      </c>
      <c r="H766" s="180"/>
      <c r="I766" s="180">
        <v>250</v>
      </c>
      <c r="J766" s="180">
        <v>1150</v>
      </c>
      <c r="K766" s="182">
        <f t="shared" si="43"/>
        <v>3607.7</v>
      </c>
      <c r="L766" s="183"/>
      <c r="M766" s="196"/>
    </row>
    <row r="767" spans="1:13" s="102" customFormat="1" ht="39.75" customHeight="1" x14ac:dyDescent="0.25">
      <c r="A767" s="132">
        <f t="shared" si="41"/>
        <v>757</v>
      </c>
      <c r="B767" s="133" t="s">
        <v>932</v>
      </c>
      <c r="C767" s="91" t="s">
        <v>1703</v>
      </c>
      <c r="D767" s="179" t="s">
        <v>937</v>
      </c>
      <c r="E767" s="180">
        <v>73.59</v>
      </c>
      <c r="F767" s="181">
        <f t="shared" ref="F767" si="44">G767/E767</f>
        <v>29.999999999999996</v>
      </c>
      <c r="G767" s="180">
        <v>2207.6999999999998</v>
      </c>
      <c r="H767" s="180"/>
      <c r="I767" s="180">
        <v>250</v>
      </c>
      <c r="J767" s="180">
        <v>1150</v>
      </c>
      <c r="K767" s="182">
        <f t="shared" si="43"/>
        <v>3607.7</v>
      </c>
      <c r="L767" s="183"/>
      <c r="M767" s="196"/>
    </row>
    <row r="768" spans="1:13" s="102" customFormat="1" ht="39.75" customHeight="1" x14ac:dyDescent="0.25">
      <c r="A768" s="132">
        <f t="shared" si="41"/>
        <v>758</v>
      </c>
      <c r="B768" s="133" t="s">
        <v>932</v>
      </c>
      <c r="C768" s="91" t="s">
        <v>1704</v>
      </c>
      <c r="D768" s="179" t="s">
        <v>934</v>
      </c>
      <c r="E768" s="180">
        <v>71.400000000000006</v>
      </c>
      <c r="F768" s="181">
        <f>G768/E768</f>
        <v>29.999999999999996</v>
      </c>
      <c r="G768" s="180">
        <v>2142</v>
      </c>
      <c r="H768" s="180"/>
      <c r="I768" s="180">
        <v>250</v>
      </c>
      <c r="J768" s="180">
        <v>1380</v>
      </c>
      <c r="K768" s="182">
        <f>SUM(G768:J768)</f>
        <v>3772</v>
      </c>
      <c r="L768" s="183"/>
      <c r="M768" s="208">
        <v>1470</v>
      </c>
    </row>
    <row r="769" spans="1:13" s="102" customFormat="1" ht="39.75" customHeight="1" x14ac:dyDescent="0.25">
      <c r="A769" s="132">
        <f t="shared" si="41"/>
        <v>759</v>
      </c>
      <c r="B769" s="133" t="s">
        <v>932</v>
      </c>
      <c r="C769" s="91" t="s">
        <v>1705</v>
      </c>
      <c r="D769" s="179" t="s">
        <v>934</v>
      </c>
      <c r="E769" s="180">
        <v>71.400000000000006</v>
      </c>
      <c r="F769" s="181">
        <f>G769/E769</f>
        <v>29.999999999999996</v>
      </c>
      <c r="G769" s="180">
        <v>2142</v>
      </c>
      <c r="H769" s="180"/>
      <c r="I769" s="180">
        <v>250</v>
      </c>
      <c r="J769" s="180">
        <v>1380</v>
      </c>
      <c r="K769" s="182">
        <f>SUM(G769:J769)</f>
        <v>3772</v>
      </c>
      <c r="L769" s="183"/>
      <c r="M769" s="196"/>
    </row>
    <row r="770" spans="1:13" s="102" customFormat="1" ht="39.75" customHeight="1" x14ac:dyDescent="0.25">
      <c r="A770" s="132">
        <f t="shared" si="41"/>
        <v>760</v>
      </c>
      <c r="B770" s="133" t="s">
        <v>932</v>
      </c>
      <c r="C770" s="91" t="s">
        <v>1706</v>
      </c>
      <c r="D770" s="179" t="s">
        <v>937</v>
      </c>
      <c r="E770" s="180">
        <v>73.59</v>
      </c>
      <c r="F770" s="181">
        <f t="shared" ref="F770:F789" si="45">G770/E770</f>
        <v>29.999999999999996</v>
      </c>
      <c r="G770" s="180">
        <v>2207.6999999999998</v>
      </c>
      <c r="H770" s="180">
        <v>35</v>
      </c>
      <c r="I770" s="180">
        <v>250</v>
      </c>
      <c r="J770" s="180">
        <v>1150</v>
      </c>
      <c r="K770" s="182">
        <f t="shared" ref="K770:K833" si="46">SUM(G770:J770)</f>
        <v>3642.7</v>
      </c>
      <c r="L770" s="183"/>
      <c r="M770" s="196"/>
    </row>
    <row r="771" spans="1:13" s="102" customFormat="1" ht="39.75" customHeight="1" x14ac:dyDescent="0.25">
      <c r="A771" s="132">
        <f t="shared" si="41"/>
        <v>761</v>
      </c>
      <c r="B771" s="133" t="s">
        <v>932</v>
      </c>
      <c r="C771" s="91" t="s">
        <v>1707</v>
      </c>
      <c r="D771" s="179" t="s">
        <v>937</v>
      </c>
      <c r="E771" s="180">
        <v>73.59</v>
      </c>
      <c r="F771" s="181">
        <f t="shared" si="45"/>
        <v>29.999999999999996</v>
      </c>
      <c r="G771" s="180">
        <v>2207.6999999999998</v>
      </c>
      <c r="H771" s="180"/>
      <c r="I771" s="180">
        <v>250</v>
      </c>
      <c r="J771" s="180">
        <v>1150</v>
      </c>
      <c r="K771" s="182">
        <f t="shared" si="46"/>
        <v>3607.7</v>
      </c>
      <c r="L771" s="183"/>
      <c r="M771" s="196"/>
    </row>
    <row r="772" spans="1:13" s="102" customFormat="1" ht="39.75" customHeight="1" x14ac:dyDescent="0.25">
      <c r="A772" s="132">
        <f t="shared" si="41"/>
        <v>762</v>
      </c>
      <c r="B772" s="133" t="s">
        <v>932</v>
      </c>
      <c r="C772" s="91" t="s">
        <v>1708</v>
      </c>
      <c r="D772" s="179" t="s">
        <v>1168</v>
      </c>
      <c r="E772" s="180">
        <v>74.63</v>
      </c>
      <c r="F772" s="181">
        <f>G772/E772</f>
        <v>30.000000000000004</v>
      </c>
      <c r="G772" s="180">
        <v>2238.9</v>
      </c>
      <c r="H772" s="180">
        <v>75</v>
      </c>
      <c r="I772" s="180">
        <v>250</v>
      </c>
      <c r="J772" s="180">
        <v>1150</v>
      </c>
      <c r="K772" s="182">
        <f t="shared" si="46"/>
        <v>3713.9</v>
      </c>
      <c r="L772" s="183"/>
      <c r="M772" s="196"/>
    </row>
    <row r="773" spans="1:13" s="102" customFormat="1" ht="39.75" customHeight="1" x14ac:dyDescent="0.25">
      <c r="A773" s="132">
        <f t="shared" si="41"/>
        <v>763</v>
      </c>
      <c r="B773" s="133" t="s">
        <v>932</v>
      </c>
      <c r="C773" s="91" t="s">
        <v>1709</v>
      </c>
      <c r="D773" s="179" t="s">
        <v>1168</v>
      </c>
      <c r="E773" s="180">
        <v>74.63</v>
      </c>
      <c r="F773" s="181">
        <f>G773/E773</f>
        <v>30.000000000000004</v>
      </c>
      <c r="G773" s="180">
        <v>2238.9</v>
      </c>
      <c r="H773" s="180">
        <v>75</v>
      </c>
      <c r="I773" s="180">
        <v>250</v>
      </c>
      <c r="J773" s="180">
        <v>1150</v>
      </c>
      <c r="K773" s="182">
        <f t="shared" si="46"/>
        <v>3713.9</v>
      </c>
      <c r="L773" s="183"/>
      <c r="M773" s="196"/>
    </row>
    <row r="774" spans="1:13" s="102" customFormat="1" ht="39.75" customHeight="1" x14ac:dyDescent="0.25">
      <c r="A774" s="132">
        <f t="shared" si="41"/>
        <v>764</v>
      </c>
      <c r="B774" s="133" t="s">
        <v>932</v>
      </c>
      <c r="C774" s="91" t="s">
        <v>1710</v>
      </c>
      <c r="D774" s="179" t="s">
        <v>937</v>
      </c>
      <c r="E774" s="180">
        <v>73.59</v>
      </c>
      <c r="F774" s="181">
        <f t="shared" si="45"/>
        <v>29.999999999999996</v>
      </c>
      <c r="G774" s="180">
        <v>2207.6999999999998</v>
      </c>
      <c r="H774" s="180"/>
      <c r="I774" s="180">
        <v>250</v>
      </c>
      <c r="J774" s="180">
        <v>1150</v>
      </c>
      <c r="K774" s="182">
        <f t="shared" si="46"/>
        <v>3607.7</v>
      </c>
      <c r="L774" s="183"/>
      <c r="M774" s="196"/>
    </row>
    <row r="775" spans="1:13" s="102" customFormat="1" ht="39.75" customHeight="1" x14ac:dyDescent="0.25">
      <c r="A775" s="132">
        <f t="shared" si="41"/>
        <v>765</v>
      </c>
      <c r="B775" s="133" t="s">
        <v>932</v>
      </c>
      <c r="C775" s="91" t="s">
        <v>1711</v>
      </c>
      <c r="D775" s="179" t="s">
        <v>937</v>
      </c>
      <c r="E775" s="180">
        <v>73.59</v>
      </c>
      <c r="F775" s="181">
        <f t="shared" si="45"/>
        <v>29.999999999999996</v>
      </c>
      <c r="G775" s="180">
        <v>2207.6999999999998</v>
      </c>
      <c r="H775" s="180"/>
      <c r="I775" s="180">
        <v>250</v>
      </c>
      <c r="J775" s="180">
        <v>1150</v>
      </c>
      <c r="K775" s="182">
        <f t="shared" si="46"/>
        <v>3607.7</v>
      </c>
      <c r="L775" s="183"/>
      <c r="M775" s="196"/>
    </row>
    <row r="776" spans="1:13" s="102" customFormat="1" ht="39.75" customHeight="1" x14ac:dyDescent="0.25">
      <c r="A776" s="132">
        <f t="shared" si="41"/>
        <v>766</v>
      </c>
      <c r="B776" s="133" t="s">
        <v>932</v>
      </c>
      <c r="C776" s="91" t="s">
        <v>1712</v>
      </c>
      <c r="D776" s="179" t="s">
        <v>937</v>
      </c>
      <c r="E776" s="180">
        <v>73.59</v>
      </c>
      <c r="F776" s="181">
        <f t="shared" si="45"/>
        <v>29.999999999999996</v>
      </c>
      <c r="G776" s="180">
        <v>2207.6999999999998</v>
      </c>
      <c r="H776" s="180"/>
      <c r="I776" s="180">
        <v>250</v>
      </c>
      <c r="J776" s="180">
        <v>1150</v>
      </c>
      <c r="K776" s="182">
        <f t="shared" si="46"/>
        <v>3607.7</v>
      </c>
      <c r="L776" s="183"/>
      <c r="M776" s="196"/>
    </row>
    <row r="777" spans="1:13" s="102" customFormat="1" ht="39.75" customHeight="1" x14ac:dyDescent="0.25">
      <c r="A777" s="132">
        <f t="shared" si="41"/>
        <v>767</v>
      </c>
      <c r="B777" s="133" t="s">
        <v>932</v>
      </c>
      <c r="C777" s="91" t="s">
        <v>1713</v>
      </c>
      <c r="D777" s="179" t="s">
        <v>937</v>
      </c>
      <c r="E777" s="180">
        <v>73.59</v>
      </c>
      <c r="F777" s="181">
        <f t="shared" si="45"/>
        <v>29.999999999999996</v>
      </c>
      <c r="G777" s="180">
        <v>2207.6999999999998</v>
      </c>
      <c r="H777" s="180"/>
      <c r="I777" s="180">
        <v>250</v>
      </c>
      <c r="J777" s="180">
        <v>1150</v>
      </c>
      <c r="K777" s="182">
        <f t="shared" si="46"/>
        <v>3607.7</v>
      </c>
      <c r="L777" s="183"/>
      <c r="M777" s="196"/>
    </row>
    <row r="778" spans="1:13" s="102" customFormat="1" ht="39.75" customHeight="1" x14ac:dyDescent="0.25">
      <c r="A778" s="132">
        <f t="shared" si="41"/>
        <v>768</v>
      </c>
      <c r="B778" s="133" t="s">
        <v>932</v>
      </c>
      <c r="C778" s="91" t="s">
        <v>1714</v>
      </c>
      <c r="D778" s="179" t="s">
        <v>937</v>
      </c>
      <c r="E778" s="180">
        <v>73.59</v>
      </c>
      <c r="F778" s="181">
        <f t="shared" si="45"/>
        <v>29.999999999999996</v>
      </c>
      <c r="G778" s="180">
        <v>2207.6999999999998</v>
      </c>
      <c r="H778" s="180"/>
      <c r="I778" s="180">
        <v>250</v>
      </c>
      <c r="J778" s="180">
        <v>1150</v>
      </c>
      <c r="K778" s="182">
        <f t="shared" si="46"/>
        <v>3607.7</v>
      </c>
      <c r="L778" s="183"/>
      <c r="M778" s="196"/>
    </row>
    <row r="779" spans="1:13" s="102" customFormat="1" ht="39.75" customHeight="1" x14ac:dyDescent="0.25">
      <c r="A779" s="132">
        <f t="shared" si="41"/>
        <v>769</v>
      </c>
      <c r="B779" s="133" t="s">
        <v>932</v>
      </c>
      <c r="C779" s="91" t="s">
        <v>1715</v>
      </c>
      <c r="D779" s="179" t="s">
        <v>937</v>
      </c>
      <c r="E779" s="180">
        <v>73.59</v>
      </c>
      <c r="F779" s="181">
        <f t="shared" si="45"/>
        <v>29.999999999999996</v>
      </c>
      <c r="G779" s="180">
        <v>2207.6999999999998</v>
      </c>
      <c r="H779" s="180"/>
      <c r="I779" s="180">
        <v>250</v>
      </c>
      <c r="J779" s="180">
        <v>1150</v>
      </c>
      <c r="K779" s="182">
        <f t="shared" si="46"/>
        <v>3607.7</v>
      </c>
      <c r="L779" s="183"/>
      <c r="M779" s="196"/>
    </row>
    <row r="780" spans="1:13" s="102" customFormat="1" ht="39.75" customHeight="1" x14ac:dyDescent="0.25">
      <c r="A780" s="132">
        <f t="shared" si="41"/>
        <v>770</v>
      </c>
      <c r="B780" s="133" t="s">
        <v>932</v>
      </c>
      <c r="C780" s="91" t="s">
        <v>1716</v>
      </c>
      <c r="D780" s="179" t="s">
        <v>937</v>
      </c>
      <c r="E780" s="180">
        <v>73.59</v>
      </c>
      <c r="F780" s="181">
        <f t="shared" si="45"/>
        <v>29.999999999999996</v>
      </c>
      <c r="G780" s="180">
        <v>2207.6999999999998</v>
      </c>
      <c r="H780" s="180"/>
      <c r="I780" s="180">
        <v>250</v>
      </c>
      <c r="J780" s="180">
        <v>1150</v>
      </c>
      <c r="K780" s="182">
        <f t="shared" si="46"/>
        <v>3607.7</v>
      </c>
      <c r="L780" s="183"/>
      <c r="M780" s="196"/>
    </row>
    <row r="781" spans="1:13" s="102" customFormat="1" ht="39.75" customHeight="1" x14ac:dyDescent="0.25">
      <c r="A781" s="132">
        <f t="shared" si="41"/>
        <v>771</v>
      </c>
      <c r="B781" s="133" t="s">
        <v>932</v>
      </c>
      <c r="C781" s="91" t="s">
        <v>1717</v>
      </c>
      <c r="D781" s="179" t="s">
        <v>937</v>
      </c>
      <c r="E781" s="180">
        <v>73.59</v>
      </c>
      <c r="F781" s="181">
        <f t="shared" si="45"/>
        <v>29.999999999999996</v>
      </c>
      <c r="G781" s="180">
        <v>2207.6999999999998</v>
      </c>
      <c r="H781" s="180"/>
      <c r="I781" s="180">
        <v>250</v>
      </c>
      <c r="J781" s="180">
        <v>1150</v>
      </c>
      <c r="K781" s="182">
        <f t="shared" si="46"/>
        <v>3607.7</v>
      </c>
      <c r="L781" s="183"/>
      <c r="M781" s="196"/>
    </row>
    <row r="782" spans="1:13" s="102" customFormat="1" ht="39.75" customHeight="1" x14ac:dyDescent="0.25">
      <c r="A782" s="132">
        <f t="shared" ref="A782:A845" si="47">A781+1</f>
        <v>772</v>
      </c>
      <c r="B782" s="133" t="s">
        <v>932</v>
      </c>
      <c r="C782" s="91" t="s">
        <v>1718</v>
      </c>
      <c r="D782" s="179" t="s">
        <v>937</v>
      </c>
      <c r="E782" s="180">
        <v>73.59</v>
      </c>
      <c r="F782" s="181">
        <f t="shared" si="45"/>
        <v>29.999999999999996</v>
      </c>
      <c r="G782" s="180">
        <v>2207.6999999999998</v>
      </c>
      <c r="H782" s="180"/>
      <c r="I782" s="180">
        <v>250</v>
      </c>
      <c r="J782" s="180">
        <v>1150</v>
      </c>
      <c r="K782" s="182">
        <f t="shared" si="46"/>
        <v>3607.7</v>
      </c>
      <c r="L782" s="183"/>
      <c r="M782" s="196"/>
    </row>
    <row r="783" spans="1:13" s="102" customFormat="1" ht="39.75" customHeight="1" x14ac:dyDescent="0.25">
      <c r="A783" s="132">
        <f t="shared" si="47"/>
        <v>773</v>
      </c>
      <c r="B783" s="133" t="s">
        <v>932</v>
      </c>
      <c r="C783" s="91" t="s">
        <v>1719</v>
      </c>
      <c r="D783" s="179" t="s">
        <v>937</v>
      </c>
      <c r="E783" s="180">
        <v>73.59</v>
      </c>
      <c r="F783" s="181">
        <f t="shared" si="45"/>
        <v>29.999999999999996</v>
      </c>
      <c r="G783" s="180">
        <v>2207.6999999999998</v>
      </c>
      <c r="H783" s="180"/>
      <c r="I783" s="180">
        <v>250</v>
      </c>
      <c r="J783" s="180">
        <v>1150</v>
      </c>
      <c r="K783" s="182">
        <f t="shared" si="46"/>
        <v>3607.7</v>
      </c>
      <c r="L783" s="183"/>
      <c r="M783" s="196"/>
    </row>
    <row r="784" spans="1:13" s="102" customFormat="1" ht="39.75" customHeight="1" x14ac:dyDescent="0.25">
      <c r="A784" s="132">
        <f t="shared" si="47"/>
        <v>774</v>
      </c>
      <c r="B784" s="133" t="s">
        <v>932</v>
      </c>
      <c r="C784" s="91" t="s">
        <v>1720</v>
      </c>
      <c r="D784" s="179" t="s">
        <v>937</v>
      </c>
      <c r="E784" s="180">
        <v>73.59</v>
      </c>
      <c r="F784" s="181">
        <f t="shared" si="45"/>
        <v>29.999999999999996</v>
      </c>
      <c r="G784" s="180">
        <v>2207.6999999999998</v>
      </c>
      <c r="H784" s="180"/>
      <c r="I784" s="180">
        <v>250</v>
      </c>
      <c r="J784" s="180">
        <v>1150</v>
      </c>
      <c r="K784" s="182">
        <f t="shared" si="46"/>
        <v>3607.7</v>
      </c>
      <c r="L784" s="183"/>
      <c r="M784" s="196"/>
    </row>
    <row r="785" spans="1:13" s="102" customFormat="1" ht="39.75" customHeight="1" x14ac:dyDescent="0.25">
      <c r="A785" s="132">
        <f t="shared" si="47"/>
        <v>775</v>
      </c>
      <c r="B785" s="133" t="s">
        <v>932</v>
      </c>
      <c r="C785" s="91" t="s">
        <v>1721</v>
      </c>
      <c r="D785" s="179" t="s">
        <v>937</v>
      </c>
      <c r="E785" s="180">
        <v>73.59</v>
      </c>
      <c r="F785" s="181">
        <f t="shared" si="45"/>
        <v>29.999999999999996</v>
      </c>
      <c r="G785" s="180">
        <v>2207.6999999999998</v>
      </c>
      <c r="H785" s="180"/>
      <c r="I785" s="180">
        <v>250</v>
      </c>
      <c r="J785" s="180">
        <v>1150</v>
      </c>
      <c r="K785" s="182">
        <f t="shared" si="46"/>
        <v>3607.7</v>
      </c>
      <c r="L785" s="183"/>
      <c r="M785" s="196"/>
    </row>
    <row r="786" spans="1:13" s="102" customFormat="1" ht="39.75" customHeight="1" x14ac:dyDescent="0.25">
      <c r="A786" s="132">
        <f t="shared" si="47"/>
        <v>776</v>
      </c>
      <c r="B786" s="133" t="s">
        <v>932</v>
      </c>
      <c r="C786" s="91" t="s">
        <v>1722</v>
      </c>
      <c r="D786" s="179" t="s">
        <v>937</v>
      </c>
      <c r="E786" s="180">
        <v>73.59</v>
      </c>
      <c r="F786" s="181">
        <f t="shared" si="45"/>
        <v>90.999999999999986</v>
      </c>
      <c r="G786" s="180">
        <v>6696.69</v>
      </c>
      <c r="H786" s="180"/>
      <c r="I786" s="180">
        <v>750</v>
      </c>
      <c r="J786" s="180">
        <v>3450</v>
      </c>
      <c r="K786" s="182">
        <f t="shared" si="46"/>
        <v>10896.689999999999</v>
      </c>
      <c r="L786" s="183" t="s">
        <v>1084</v>
      </c>
      <c r="M786" s="196"/>
    </row>
    <row r="787" spans="1:13" s="102" customFormat="1" ht="39.75" customHeight="1" x14ac:dyDescent="0.25">
      <c r="A787" s="132">
        <f t="shared" si="47"/>
        <v>777</v>
      </c>
      <c r="B787" s="133" t="s">
        <v>932</v>
      </c>
      <c r="C787" s="91" t="s">
        <v>1723</v>
      </c>
      <c r="D787" s="179" t="s">
        <v>937</v>
      </c>
      <c r="E787" s="180">
        <v>73.59</v>
      </c>
      <c r="F787" s="181">
        <f t="shared" si="45"/>
        <v>88.291887484712589</v>
      </c>
      <c r="G787" s="180">
        <v>6497.4</v>
      </c>
      <c r="H787" s="180"/>
      <c r="I787" s="180">
        <v>750</v>
      </c>
      <c r="J787" s="180">
        <v>4140</v>
      </c>
      <c r="K787" s="182">
        <f t="shared" si="46"/>
        <v>11387.4</v>
      </c>
      <c r="L787" s="183" t="s">
        <v>1084</v>
      </c>
      <c r="M787" s="196"/>
    </row>
    <row r="788" spans="1:13" s="102" customFormat="1" ht="39.75" customHeight="1" x14ac:dyDescent="0.25">
      <c r="A788" s="132">
        <f t="shared" si="47"/>
        <v>778</v>
      </c>
      <c r="B788" s="133" t="s">
        <v>932</v>
      </c>
      <c r="C788" s="91" t="s">
        <v>1724</v>
      </c>
      <c r="D788" s="179" t="s">
        <v>937</v>
      </c>
      <c r="E788" s="180">
        <v>73.59</v>
      </c>
      <c r="F788" s="181">
        <f t="shared" si="45"/>
        <v>17.464329392580513</v>
      </c>
      <c r="G788" s="180">
        <v>1285.2</v>
      </c>
      <c r="H788" s="180"/>
      <c r="I788" s="180">
        <v>150</v>
      </c>
      <c r="J788" s="180">
        <v>828</v>
      </c>
      <c r="K788" s="182">
        <f t="shared" si="46"/>
        <v>2263.1999999999998</v>
      </c>
      <c r="L788" s="183" t="s">
        <v>1725</v>
      </c>
      <c r="M788" s="196"/>
    </row>
    <row r="789" spans="1:13" s="102" customFormat="1" ht="39.75" customHeight="1" x14ac:dyDescent="0.25">
      <c r="A789" s="132">
        <f t="shared" si="47"/>
        <v>779</v>
      </c>
      <c r="B789" s="133" t="s">
        <v>932</v>
      </c>
      <c r="C789" s="91" t="s">
        <v>1726</v>
      </c>
      <c r="D789" s="179" t="s">
        <v>937</v>
      </c>
      <c r="E789" s="180">
        <v>73.59</v>
      </c>
      <c r="F789" s="181">
        <f t="shared" si="45"/>
        <v>29.999999999999996</v>
      </c>
      <c r="G789" s="180">
        <v>2207.6999999999998</v>
      </c>
      <c r="H789" s="180"/>
      <c r="I789" s="180">
        <v>250</v>
      </c>
      <c r="J789" s="180">
        <v>1150</v>
      </c>
      <c r="K789" s="182">
        <f t="shared" si="46"/>
        <v>3607.7</v>
      </c>
      <c r="L789" s="183"/>
      <c r="M789" s="196"/>
    </row>
    <row r="790" spans="1:13" s="102" customFormat="1" ht="39.75" customHeight="1" x14ac:dyDescent="0.25">
      <c r="A790" s="132">
        <f t="shared" si="47"/>
        <v>780</v>
      </c>
      <c r="B790" s="133" t="s">
        <v>932</v>
      </c>
      <c r="C790" s="91" t="s">
        <v>1727</v>
      </c>
      <c r="D790" s="179" t="s">
        <v>934</v>
      </c>
      <c r="E790" s="180">
        <v>71.400000000000006</v>
      </c>
      <c r="F790" s="181">
        <f>G790/E790</f>
        <v>29.999999999999996</v>
      </c>
      <c r="G790" s="180">
        <v>2142</v>
      </c>
      <c r="H790" s="180"/>
      <c r="I790" s="180">
        <v>250</v>
      </c>
      <c r="J790" s="180">
        <v>1380</v>
      </c>
      <c r="K790" s="182">
        <f t="shared" si="46"/>
        <v>3772</v>
      </c>
      <c r="L790" s="183"/>
      <c r="M790" s="196"/>
    </row>
    <row r="791" spans="1:13" s="102" customFormat="1" ht="39.75" customHeight="1" x14ac:dyDescent="0.25">
      <c r="A791" s="132">
        <f t="shared" si="47"/>
        <v>781</v>
      </c>
      <c r="B791" s="133" t="s">
        <v>932</v>
      </c>
      <c r="C791" s="91" t="s">
        <v>1728</v>
      </c>
      <c r="D791" s="179" t="s">
        <v>934</v>
      </c>
      <c r="E791" s="180">
        <v>71.400000000000006</v>
      </c>
      <c r="F791" s="181">
        <f t="shared" ref="F791:F854" si="48">G791/E791</f>
        <v>29.999999999999996</v>
      </c>
      <c r="G791" s="180">
        <v>2142</v>
      </c>
      <c r="H791" s="180"/>
      <c r="I791" s="180">
        <v>250</v>
      </c>
      <c r="J791" s="180">
        <v>1380</v>
      </c>
      <c r="K791" s="182">
        <f t="shared" si="46"/>
        <v>3772</v>
      </c>
      <c r="L791" s="183"/>
      <c r="M791" s="196"/>
    </row>
    <row r="792" spans="1:13" s="102" customFormat="1" ht="39.75" customHeight="1" x14ac:dyDescent="0.25">
      <c r="A792" s="132">
        <f t="shared" si="47"/>
        <v>782</v>
      </c>
      <c r="B792" s="133" t="s">
        <v>932</v>
      </c>
      <c r="C792" s="91" t="s">
        <v>1729</v>
      </c>
      <c r="D792" s="179" t="s">
        <v>934</v>
      </c>
      <c r="E792" s="180">
        <v>71.400000000000006</v>
      </c>
      <c r="F792" s="181">
        <f t="shared" si="48"/>
        <v>29.999999999999996</v>
      </c>
      <c r="G792" s="180">
        <v>2142</v>
      </c>
      <c r="H792" s="180">
        <v>35</v>
      </c>
      <c r="I792" s="180">
        <v>250</v>
      </c>
      <c r="J792" s="180">
        <v>1380</v>
      </c>
      <c r="K792" s="182">
        <f t="shared" si="46"/>
        <v>3807</v>
      </c>
      <c r="L792" s="183"/>
      <c r="M792" s="196"/>
    </row>
    <row r="793" spans="1:13" s="102" customFormat="1" ht="39.75" customHeight="1" x14ac:dyDescent="0.25">
      <c r="A793" s="132">
        <f t="shared" si="47"/>
        <v>783</v>
      </c>
      <c r="B793" s="133" t="s">
        <v>932</v>
      </c>
      <c r="C793" s="91" t="s">
        <v>1730</v>
      </c>
      <c r="D793" s="179" t="s">
        <v>937</v>
      </c>
      <c r="E793" s="180">
        <v>73.59</v>
      </c>
      <c r="F793" s="181">
        <f t="shared" si="48"/>
        <v>29.999999999999996</v>
      </c>
      <c r="G793" s="180">
        <v>2207.6999999999998</v>
      </c>
      <c r="H793" s="180">
        <v>35</v>
      </c>
      <c r="I793" s="180">
        <v>250</v>
      </c>
      <c r="J793" s="180">
        <v>1150</v>
      </c>
      <c r="K793" s="182">
        <f t="shared" si="46"/>
        <v>3642.7</v>
      </c>
      <c r="L793" s="183"/>
      <c r="M793" s="196"/>
    </row>
    <row r="794" spans="1:13" s="102" customFormat="1" ht="39.75" customHeight="1" x14ac:dyDescent="0.25">
      <c r="A794" s="132">
        <f t="shared" si="47"/>
        <v>784</v>
      </c>
      <c r="B794" s="133" t="s">
        <v>932</v>
      </c>
      <c r="C794" s="91" t="s">
        <v>1731</v>
      </c>
      <c r="D794" s="179" t="s">
        <v>937</v>
      </c>
      <c r="E794" s="180">
        <v>73.59</v>
      </c>
      <c r="F794" s="181">
        <f t="shared" si="48"/>
        <v>29.999999999999996</v>
      </c>
      <c r="G794" s="180">
        <v>2207.6999999999998</v>
      </c>
      <c r="H794" s="180"/>
      <c r="I794" s="180">
        <v>250</v>
      </c>
      <c r="J794" s="180">
        <v>1150</v>
      </c>
      <c r="K794" s="182">
        <f t="shared" si="46"/>
        <v>3607.7</v>
      </c>
      <c r="L794" s="183"/>
      <c r="M794" s="196"/>
    </row>
    <row r="795" spans="1:13" s="102" customFormat="1" ht="39.75" customHeight="1" x14ac:dyDescent="0.25">
      <c r="A795" s="132">
        <f t="shared" si="47"/>
        <v>785</v>
      </c>
      <c r="B795" s="133" t="s">
        <v>932</v>
      </c>
      <c r="C795" s="91" t="s">
        <v>1732</v>
      </c>
      <c r="D795" s="179" t="s">
        <v>937</v>
      </c>
      <c r="E795" s="180">
        <v>73.59</v>
      </c>
      <c r="F795" s="181">
        <f t="shared" si="48"/>
        <v>29.999999999999996</v>
      </c>
      <c r="G795" s="180">
        <v>2207.6999999999998</v>
      </c>
      <c r="H795" s="180"/>
      <c r="I795" s="180">
        <v>250</v>
      </c>
      <c r="J795" s="180">
        <v>1150</v>
      </c>
      <c r="K795" s="182">
        <f t="shared" si="46"/>
        <v>3607.7</v>
      </c>
      <c r="L795" s="183"/>
      <c r="M795" s="196"/>
    </row>
    <row r="796" spans="1:13" s="102" customFormat="1" ht="39.75" customHeight="1" x14ac:dyDescent="0.25">
      <c r="A796" s="132">
        <f t="shared" si="47"/>
        <v>786</v>
      </c>
      <c r="B796" s="133" t="s">
        <v>932</v>
      </c>
      <c r="C796" s="91" t="s">
        <v>1733</v>
      </c>
      <c r="D796" s="179" t="s">
        <v>937</v>
      </c>
      <c r="E796" s="180">
        <v>73.59</v>
      </c>
      <c r="F796" s="181">
        <f t="shared" si="48"/>
        <v>29.999999999999996</v>
      </c>
      <c r="G796" s="180">
        <v>2207.6999999999998</v>
      </c>
      <c r="H796" s="180">
        <v>35</v>
      </c>
      <c r="I796" s="180">
        <v>250</v>
      </c>
      <c r="J796" s="180">
        <v>1150</v>
      </c>
      <c r="K796" s="182">
        <f t="shared" si="46"/>
        <v>3642.7</v>
      </c>
      <c r="L796" s="183"/>
      <c r="M796" s="196"/>
    </row>
    <row r="797" spans="1:13" s="102" customFormat="1" ht="39.75" customHeight="1" x14ac:dyDescent="0.25">
      <c r="A797" s="132">
        <f t="shared" si="47"/>
        <v>787</v>
      </c>
      <c r="B797" s="133" t="s">
        <v>932</v>
      </c>
      <c r="C797" s="91" t="s">
        <v>1734</v>
      </c>
      <c r="D797" s="179" t="s">
        <v>937</v>
      </c>
      <c r="E797" s="180">
        <v>73.59</v>
      </c>
      <c r="F797" s="181">
        <f t="shared" si="48"/>
        <v>29.999999999999996</v>
      </c>
      <c r="G797" s="180">
        <v>2207.6999999999998</v>
      </c>
      <c r="H797" s="180"/>
      <c r="I797" s="180">
        <v>250</v>
      </c>
      <c r="J797" s="180">
        <v>1150</v>
      </c>
      <c r="K797" s="182">
        <f t="shared" si="46"/>
        <v>3607.7</v>
      </c>
      <c r="L797" s="183"/>
      <c r="M797" s="196"/>
    </row>
    <row r="798" spans="1:13" s="102" customFormat="1" ht="39.75" customHeight="1" x14ac:dyDescent="0.25">
      <c r="A798" s="132">
        <f t="shared" si="47"/>
        <v>788</v>
      </c>
      <c r="B798" s="133" t="s">
        <v>932</v>
      </c>
      <c r="C798" s="91" t="s">
        <v>1735</v>
      </c>
      <c r="D798" s="179" t="s">
        <v>937</v>
      </c>
      <c r="E798" s="180">
        <v>73.59</v>
      </c>
      <c r="F798" s="181">
        <f t="shared" si="48"/>
        <v>29.999999999999996</v>
      </c>
      <c r="G798" s="180">
        <v>2207.6999999999998</v>
      </c>
      <c r="H798" s="180"/>
      <c r="I798" s="180">
        <v>250</v>
      </c>
      <c r="J798" s="180">
        <v>1150</v>
      </c>
      <c r="K798" s="182">
        <f t="shared" si="46"/>
        <v>3607.7</v>
      </c>
      <c r="L798" s="183"/>
      <c r="M798" s="196"/>
    </row>
    <row r="799" spans="1:13" s="102" customFormat="1" ht="39.75" customHeight="1" x14ac:dyDescent="0.25">
      <c r="A799" s="132">
        <f t="shared" si="47"/>
        <v>789</v>
      </c>
      <c r="B799" s="133" t="s">
        <v>932</v>
      </c>
      <c r="C799" s="91" t="s">
        <v>1736</v>
      </c>
      <c r="D799" s="179" t="s">
        <v>937</v>
      </c>
      <c r="E799" s="180">
        <v>73.59</v>
      </c>
      <c r="F799" s="181">
        <f t="shared" si="48"/>
        <v>29.999999999999996</v>
      </c>
      <c r="G799" s="180">
        <v>2207.6999999999998</v>
      </c>
      <c r="H799" s="180"/>
      <c r="I799" s="180">
        <v>250</v>
      </c>
      <c r="J799" s="180">
        <v>1150</v>
      </c>
      <c r="K799" s="182">
        <f t="shared" si="46"/>
        <v>3607.7</v>
      </c>
      <c r="L799" s="183"/>
      <c r="M799" s="196"/>
    </row>
    <row r="800" spans="1:13" s="102" customFormat="1" ht="39.75" customHeight="1" x14ac:dyDescent="0.25">
      <c r="A800" s="132">
        <f t="shared" si="47"/>
        <v>790</v>
      </c>
      <c r="B800" s="133" t="s">
        <v>932</v>
      </c>
      <c r="C800" s="91" t="s">
        <v>1737</v>
      </c>
      <c r="D800" s="179" t="s">
        <v>937</v>
      </c>
      <c r="E800" s="180">
        <v>73.59</v>
      </c>
      <c r="F800" s="181">
        <f t="shared" si="48"/>
        <v>29.999999999999996</v>
      </c>
      <c r="G800" s="180">
        <v>2207.6999999999998</v>
      </c>
      <c r="H800" s="180">
        <v>35</v>
      </c>
      <c r="I800" s="180">
        <v>250</v>
      </c>
      <c r="J800" s="180">
        <v>1150</v>
      </c>
      <c r="K800" s="182">
        <f t="shared" si="46"/>
        <v>3642.7</v>
      </c>
      <c r="L800" s="183"/>
      <c r="M800" s="196"/>
    </row>
    <row r="801" spans="1:13" s="102" customFormat="1" ht="39.75" customHeight="1" x14ac:dyDescent="0.25">
      <c r="A801" s="132">
        <f t="shared" si="47"/>
        <v>791</v>
      </c>
      <c r="B801" s="133" t="s">
        <v>932</v>
      </c>
      <c r="C801" s="91" t="s">
        <v>1738</v>
      </c>
      <c r="D801" s="179" t="s">
        <v>937</v>
      </c>
      <c r="E801" s="180">
        <v>73.59</v>
      </c>
      <c r="F801" s="181">
        <f t="shared" si="48"/>
        <v>29.999999999999996</v>
      </c>
      <c r="G801" s="180">
        <v>2207.6999999999998</v>
      </c>
      <c r="H801" s="180">
        <v>35</v>
      </c>
      <c r="I801" s="180">
        <v>250</v>
      </c>
      <c r="J801" s="180">
        <v>1150</v>
      </c>
      <c r="K801" s="182">
        <f t="shared" si="46"/>
        <v>3642.7</v>
      </c>
      <c r="L801" s="183"/>
      <c r="M801" s="196"/>
    </row>
    <row r="802" spans="1:13" s="102" customFormat="1" ht="39.75" customHeight="1" x14ac:dyDescent="0.25">
      <c r="A802" s="132">
        <f t="shared" si="47"/>
        <v>792</v>
      </c>
      <c r="B802" s="133" t="s">
        <v>932</v>
      </c>
      <c r="C802" s="91" t="s">
        <v>1739</v>
      </c>
      <c r="D802" s="179" t="s">
        <v>937</v>
      </c>
      <c r="E802" s="180">
        <v>73.59</v>
      </c>
      <c r="F802" s="181">
        <f t="shared" si="48"/>
        <v>29.999999999999996</v>
      </c>
      <c r="G802" s="180">
        <v>2207.6999999999998</v>
      </c>
      <c r="H802" s="180"/>
      <c r="I802" s="180">
        <v>250</v>
      </c>
      <c r="J802" s="180">
        <v>1150</v>
      </c>
      <c r="K802" s="182">
        <f t="shared" si="46"/>
        <v>3607.7</v>
      </c>
      <c r="L802" s="183"/>
      <c r="M802" s="196"/>
    </row>
    <row r="803" spans="1:13" s="102" customFormat="1" ht="39.75" customHeight="1" x14ac:dyDescent="0.25">
      <c r="A803" s="132">
        <f t="shared" si="47"/>
        <v>793</v>
      </c>
      <c r="B803" s="133" t="s">
        <v>932</v>
      </c>
      <c r="C803" s="91" t="s">
        <v>1740</v>
      </c>
      <c r="D803" s="179" t="s">
        <v>937</v>
      </c>
      <c r="E803" s="180">
        <v>73.59</v>
      </c>
      <c r="F803" s="181">
        <f t="shared" si="48"/>
        <v>29.999999999999996</v>
      </c>
      <c r="G803" s="180">
        <v>2207.6999999999998</v>
      </c>
      <c r="H803" s="180">
        <v>35</v>
      </c>
      <c r="I803" s="180">
        <v>250</v>
      </c>
      <c r="J803" s="180">
        <v>1150</v>
      </c>
      <c r="K803" s="182">
        <f t="shared" si="46"/>
        <v>3642.7</v>
      </c>
      <c r="L803" s="183"/>
      <c r="M803" s="196"/>
    </row>
    <row r="804" spans="1:13" s="102" customFormat="1" ht="39.75" customHeight="1" x14ac:dyDescent="0.25">
      <c r="A804" s="132">
        <f t="shared" si="47"/>
        <v>794</v>
      </c>
      <c r="B804" s="133" t="s">
        <v>932</v>
      </c>
      <c r="C804" s="91" t="s">
        <v>1741</v>
      </c>
      <c r="D804" s="179" t="s">
        <v>937</v>
      </c>
      <c r="E804" s="180">
        <v>73.59</v>
      </c>
      <c r="F804" s="181">
        <f t="shared" si="48"/>
        <v>29.999999999999996</v>
      </c>
      <c r="G804" s="180">
        <v>2207.6999999999998</v>
      </c>
      <c r="H804" s="180"/>
      <c r="I804" s="180">
        <v>250</v>
      </c>
      <c r="J804" s="180">
        <v>1150</v>
      </c>
      <c r="K804" s="182">
        <f t="shared" si="46"/>
        <v>3607.7</v>
      </c>
      <c r="L804" s="183"/>
      <c r="M804" s="196"/>
    </row>
    <row r="805" spans="1:13" s="102" customFormat="1" ht="39.75" customHeight="1" x14ac:dyDescent="0.25">
      <c r="A805" s="132">
        <f t="shared" si="47"/>
        <v>795</v>
      </c>
      <c r="B805" s="133" t="s">
        <v>932</v>
      </c>
      <c r="C805" s="91" t="s">
        <v>1742</v>
      </c>
      <c r="D805" s="179" t="s">
        <v>937</v>
      </c>
      <c r="E805" s="180">
        <v>73.59</v>
      </c>
      <c r="F805" s="181">
        <f t="shared" si="48"/>
        <v>29.999999999999996</v>
      </c>
      <c r="G805" s="180">
        <v>2207.6999999999998</v>
      </c>
      <c r="H805" s="180"/>
      <c r="I805" s="180">
        <v>250</v>
      </c>
      <c r="J805" s="180">
        <v>1150</v>
      </c>
      <c r="K805" s="182">
        <f t="shared" si="46"/>
        <v>3607.7</v>
      </c>
      <c r="L805" s="183"/>
      <c r="M805" s="196"/>
    </row>
    <row r="806" spans="1:13" s="102" customFormat="1" ht="39.75" customHeight="1" x14ac:dyDescent="0.25">
      <c r="A806" s="132">
        <f t="shared" si="47"/>
        <v>796</v>
      </c>
      <c r="B806" s="133" t="s">
        <v>932</v>
      </c>
      <c r="C806" s="91" t="s">
        <v>1743</v>
      </c>
      <c r="D806" s="179" t="s">
        <v>937</v>
      </c>
      <c r="E806" s="180">
        <v>73.59</v>
      </c>
      <c r="F806" s="181">
        <f t="shared" si="48"/>
        <v>29.999999999999996</v>
      </c>
      <c r="G806" s="180">
        <v>2207.6999999999998</v>
      </c>
      <c r="H806" s="180"/>
      <c r="I806" s="180">
        <v>250</v>
      </c>
      <c r="J806" s="180">
        <v>1150</v>
      </c>
      <c r="K806" s="182">
        <f t="shared" si="46"/>
        <v>3607.7</v>
      </c>
      <c r="L806" s="183"/>
      <c r="M806" s="196"/>
    </row>
    <row r="807" spans="1:13" s="102" customFormat="1" ht="39.75" customHeight="1" x14ac:dyDescent="0.25">
      <c r="A807" s="132">
        <f t="shared" si="47"/>
        <v>797</v>
      </c>
      <c r="B807" s="133" t="s">
        <v>932</v>
      </c>
      <c r="C807" s="91" t="s">
        <v>1744</v>
      </c>
      <c r="D807" s="179" t="s">
        <v>937</v>
      </c>
      <c r="E807" s="180">
        <v>73.59</v>
      </c>
      <c r="F807" s="181">
        <f t="shared" si="48"/>
        <v>29.999999999999996</v>
      </c>
      <c r="G807" s="180">
        <v>2207.6999999999998</v>
      </c>
      <c r="H807" s="180">
        <v>35</v>
      </c>
      <c r="I807" s="180">
        <v>250</v>
      </c>
      <c r="J807" s="180">
        <v>1150</v>
      </c>
      <c r="K807" s="182">
        <f t="shared" si="46"/>
        <v>3642.7</v>
      </c>
      <c r="L807" s="183"/>
      <c r="M807" s="196"/>
    </row>
    <row r="808" spans="1:13" s="102" customFormat="1" ht="39.75" customHeight="1" x14ac:dyDescent="0.25">
      <c r="A808" s="132">
        <f t="shared" si="47"/>
        <v>798</v>
      </c>
      <c r="B808" s="133" t="s">
        <v>932</v>
      </c>
      <c r="C808" s="91" t="s">
        <v>1745</v>
      </c>
      <c r="D808" s="179" t="s">
        <v>937</v>
      </c>
      <c r="E808" s="180">
        <v>73.59</v>
      </c>
      <c r="F808" s="181">
        <f t="shared" si="48"/>
        <v>29.999999999999996</v>
      </c>
      <c r="G808" s="180">
        <v>2207.6999999999998</v>
      </c>
      <c r="H808" s="180"/>
      <c r="I808" s="180">
        <v>250</v>
      </c>
      <c r="J808" s="180">
        <v>1150</v>
      </c>
      <c r="K808" s="182">
        <f t="shared" si="46"/>
        <v>3607.7</v>
      </c>
      <c r="L808" s="183"/>
      <c r="M808" s="196"/>
    </row>
    <row r="809" spans="1:13" s="102" customFormat="1" ht="39.75" customHeight="1" x14ac:dyDescent="0.25">
      <c r="A809" s="132">
        <f t="shared" si="47"/>
        <v>799</v>
      </c>
      <c r="B809" s="133" t="s">
        <v>932</v>
      </c>
      <c r="C809" s="91" t="s">
        <v>1746</v>
      </c>
      <c r="D809" s="179" t="s">
        <v>937</v>
      </c>
      <c r="E809" s="180">
        <v>73.59</v>
      </c>
      <c r="F809" s="181">
        <f t="shared" si="48"/>
        <v>29.999999999999996</v>
      </c>
      <c r="G809" s="180">
        <v>2207.6999999999998</v>
      </c>
      <c r="H809" s="180"/>
      <c r="I809" s="180">
        <v>250</v>
      </c>
      <c r="J809" s="180">
        <v>1150</v>
      </c>
      <c r="K809" s="182">
        <f t="shared" si="46"/>
        <v>3607.7</v>
      </c>
      <c r="L809" s="183"/>
      <c r="M809" s="196"/>
    </row>
    <row r="810" spans="1:13" s="102" customFormat="1" ht="39.75" customHeight="1" x14ac:dyDescent="0.25">
      <c r="A810" s="132">
        <f t="shared" si="47"/>
        <v>800</v>
      </c>
      <c r="B810" s="133" t="s">
        <v>932</v>
      </c>
      <c r="C810" s="91" t="s">
        <v>1747</v>
      </c>
      <c r="D810" s="179" t="s">
        <v>937</v>
      </c>
      <c r="E810" s="180">
        <v>73.59</v>
      </c>
      <c r="F810" s="181">
        <f t="shared" si="48"/>
        <v>29.999999999999996</v>
      </c>
      <c r="G810" s="180">
        <v>2207.6999999999998</v>
      </c>
      <c r="H810" s="180">
        <v>35</v>
      </c>
      <c r="I810" s="180">
        <v>250</v>
      </c>
      <c r="J810" s="180">
        <v>1150</v>
      </c>
      <c r="K810" s="182">
        <f t="shared" si="46"/>
        <v>3642.7</v>
      </c>
      <c r="L810" s="183"/>
      <c r="M810" s="196"/>
    </row>
    <row r="811" spans="1:13" s="102" customFormat="1" ht="39.75" customHeight="1" x14ac:dyDescent="0.25">
      <c r="A811" s="132">
        <f t="shared" si="47"/>
        <v>801</v>
      </c>
      <c r="B811" s="133" t="s">
        <v>932</v>
      </c>
      <c r="C811" s="91" t="s">
        <v>1748</v>
      </c>
      <c r="D811" s="179" t="s">
        <v>937</v>
      </c>
      <c r="E811" s="180">
        <v>73.59</v>
      </c>
      <c r="F811" s="181">
        <f t="shared" si="48"/>
        <v>29.999999999999996</v>
      </c>
      <c r="G811" s="180">
        <v>2207.6999999999998</v>
      </c>
      <c r="H811" s="180"/>
      <c r="I811" s="180">
        <v>250</v>
      </c>
      <c r="J811" s="180">
        <v>1150</v>
      </c>
      <c r="K811" s="182">
        <f t="shared" si="46"/>
        <v>3607.7</v>
      </c>
      <c r="L811" s="183"/>
      <c r="M811" s="196"/>
    </row>
    <row r="812" spans="1:13" s="102" customFormat="1" ht="39.75" customHeight="1" x14ac:dyDescent="0.25">
      <c r="A812" s="132">
        <f t="shared" si="47"/>
        <v>802</v>
      </c>
      <c r="B812" s="133" t="s">
        <v>932</v>
      </c>
      <c r="C812" s="91" t="s">
        <v>1749</v>
      </c>
      <c r="D812" s="179" t="s">
        <v>937</v>
      </c>
      <c r="E812" s="180">
        <v>73.59</v>
      </c>
      <c r="F812" s="181">
        <f t="shared" si="48"/>
        <v>29.999999999999996</v>
      </c>
      <c r="G812" s="180">
        <v>2207.6999999999998</v>
      </c>
      <c r="H812" s="180"/>
      <c r="I812" s="180">
        <v>250</v>
      </c>
      <c r="J812" s="180">
        <v>1150</v>
      </c>
      <c r="K812" s="182">
        <f t="shared" si="46"/>
        <v>3607.7</v>
      </c>
      <c r="L812" s="183"/>
      <c r="M812" s="196"/>
    </row>
    <row r="813" spans="1:13" s="102" customFormat="1" ht="39.75" customHeight="1" x14ac:dyDescent="0.25">
      <c r="A813" s="132">
        <f t="shared" si="47"/>
        <v>803</v>
      </c>
      <c r="B813" s="133" t="s">
        <v>932</v>
      </c>
      <c r="C813" s="91" t="s">
        <v>1750</v>
      </c>
      <c r="D813" s="179" t="s">
        <v>937</v>
      </c>
      <c r="E813" s="180">
        <v>73.59</v>
      </c>
      <c r="F813" s="181">
        <f t="shared" si="48"/>
        <v>29.999999999999996</v>
      </c>
      <c r="G813" s="180">
        <v>2207.6999999999998</v>
      </c>
      <c r="H813" s="180"/>
      <c r="I813" s="180">
        <v>250</v>
      </c>
      <c r="J813" s="180">
        <v>1150</v>
      </c>
      <c r="K813" s="182">
        <f t="shared" si="46"/>
        <v>3607.7</v>
      </c>
      <c r="L813" s="183"/>
      <c r="M813" s="196"/>
    </row>
    <row r="814" spans="1:13" s="102" customFormat="1" ht="39.75" customHeight="1" x14ac:dyDescent="0.25">
      <c r="A814" s="132">
        <f t="shared" si="47"/>
        <v>804</v>
      </c>
      <c r="B814" s="133" t="s">
        <v>932</v>
      </c>
      <c r="C814" s="91" t="s">
        <v>1751</v>
      </c>
      <c r="D814" s="179" t="s">
        <v>937</v>
      </c>
      <c r="E814" s="180">
        <v>73.59</v>
      </c>
      <c r="F814" s="181">
        <f t="shared" si="48"/>
        <v>29.999999999999996</v>
      </c>
      <c r="G814" s="180">
        <v>2207.6999999999998</v>
      </c>
      <c r="H814" s="180"/>
      <c r="I814" s="180">
        <v>250</v>
      </c>
      <c r="J814" s="180">
        <v>1150</v>
      </c>
      <c r="K814" s="182">
        <f t="shared" si="46"/>
        <v>3607.7</v>
      </c>
      <c r="L814" s="183"/>
      <c r="M814" s="196"/>
    </row>
    <row r="815" spans="1:13" s="102" customFormat="1" ht="39.75" customHeight="1" x14ac:dyDescent="0.25">
      <c r="A815" s="132">
        <f t="shared" si="47"/>
        <v>805</v>
      </c>
      <c r="B815" s="133" t="s">
        <v>932</v>
      </c>
      <c r="C815" s="91" t="s">
        <v>1752</v>
      </c>
      <c r="D815" s="179" t="s">
        <v>937</v>
      </c>
      <c r="E815" s="180">
        <v>73.59</v>
      </c>
      <c r="F815" s="181">
        <f t="shared" si="48"/>
        <v>29.999999999999996</v>
      </c>
      <c r="G815" s="180">
        <v>2207.6999999999998</v>
      </c>
      <c r="H815" s="180"/>
      <c r="I815" s="180">
        <v>250</v>
      </c>
      <c r="J815" s="180">
        <v>1150</v>
      </c>
      <c r="K815" s="182">
        <f t="shared" si="46"/>
        <v>3607.7</v>
      </c>
      <c r="L815" s="183"/>
      <c r="M815" s="196"/>
    </row>
    <row r="816" spans="1:13" s="102" customFormat="1" ht="39.75" customHeight="1" x14ac:dyDescent="0.25">
      <c r="A816" s="132">
        <f t="shared" si="47"/>
        <v>806</v>
      </c>
      <c r="B816" s="133" t="s">
        <v>932</v>
      </c>
      <c r="C816" s="91" t="s">
        <v>1753</v>
      </c>
      <c r="D816" s="179" t="s">
        <v>937</v>
      </c>
      <c r="E816" s="180">
        <v>73.59</v>
      </c>
      <c r="F816" s="181">
        <f t="shared" si="48"/>
        <v>29.999999999999996</v>
      </c>
      <c r="G816" s="180">
        <v>2207.6999999999998</v>
      </c>
      <c r="H816" s="180"/>
      <c r="I816" s="180">
        <v>250</v>
      </c>
      <c r="J816" s="180">
        <v>1150</v>
      </c>
      <c r="K816" s="182">
        <f t="shared" si="46"/>
        <v>3607.7</v>
      </c>
      <c r="L816" s="183"/>
      <c r="M816" s="196"/>
    </row>
    <row r="817" spans="1:13" s="102" customFormat="1" ht="39.75" customHeight="1" x14ac:dyDescent="0.25">
      <c r="A817" s="132">
        <f t="shared" si="47"/>
        <v>807</v>
      </c>
      <c r="B817" s="133" t="s">
        <v>932</v>
      </c>
      <c r="C817" s="91" t="s">
        <v>1754</v>
      </c>
      <c r="D817" s="179" t="s">
        <v>1168</v>
      </c>
      <c r="E817" s="180">
        <v>74.64</v>
      </c>
      <c r="F817" s="181">
        <f t="shared" si="48"/>
        <v>29.9959807073955</v>
      </c>
      <c r="G817" s="180">
        <v>2238.9</v>
      </c>
      <c r="H817" s="180">
        <v>50</v>
      </c>
      <c r="I817" s="180">
        <v>250</v>
      </c>
      <c r="J817" s="180">
        <v>1150</v>
      </c>
      <c r="K817" s="182">
        <f t="shared" si="46"/>
        <v>3688.9</v>
      </c>
      <c r="L817" s="183"/>
      <c r="M817" s="196"/>
    </row>
    <row r="818" spans="1:13" s="102" customFormat="1" ht="39.75" customHeight="1" x14ac:dyDescent="0.25">
      <c r="A818" s="132">
        <f t="shared" si="47"/>
        <v>808</v>
      </c>
      <c r="B818" s="133" t="s">
        <v>932</v>
      </c>
      <c r="C818" s="91" t="s">
        <v>1755</v>
      </c>
      <c r="D818" s="179" t="s">
        <v>937</v>
      </c>
      <c r="E818" s="180">
        <v>73.59</v>
      </c>
      <c r="F818" s="181">
        <f t="shared" si="48"/>
        <v>29.999999999999996</v>
      </c>
      <c r="G818" s="180">
        <v>2207.6999999999998</v>
      </c>
      <c r="H818" s="180"/>
      <c r="I818" s="180">
        <v>250</v>
      </c>
      <c r="J818" s="180">
        <v>1150</v>
      </c>
      <c r="K818" s="182">
        <f t="shared" si="46"/>
        <v>3607.7</v>
      </c>
      <c r="L818" s="183"/>
      <c r="M818" s="196"/>
    </row>
    <row r="819" spans="1:13" s="102" customFormat="1" ht="39.75" customHeight="1" x14ac:dyDescent="0.25">
      <c r="A819" s="132">
        <f t="shared" si="47"/>
        <v>809</v>
      </c>
      <c r="B819" s="133" t="s">
        <v>932</v>
      </c>
      <c r="C819" s="91" t="s">
        <v>1756</v>
      </c>
      <c r="D819" s="179" t="s">
        <v>937</v>
      </c>
      <c r="E819" s="180">
        <v>73.59</v>
      </c>
      <c r="F819" s="181">
        <f t="shared" si="48"/>
        <v>29.999999999999996</v>
      </c>
      <c r="G819" s="180">
        <v>2207.6999999999998</v>
      </c>
      <c r="H819" s="180"/>
      <c r="I819" s="180">
        <v>250</v>
      </c>
      <c r="J819" s="180">
        <v>1150</v>
      </c>
      <c r="K819" s="182">
        <f t="shared" si="46"/>
        <v>3607.7</v>
      </c>
      <c r="L819" s="183"/>
      <c r="M819" s="196"/>
    </row>
    <row r="820" spans="1:13" s="102" customFormat="1" ht="39.75" customHeight="1" x14ac:dyDescent="0.25">
      <c r="A820" s="132">
        <f t="shared" si="47"/>
        <v>810</v>
      </c>
      <c r="B820" s="133" t="s">
        <v>932</v>
      </c>
      <c r="C820" s="91" t="s">
        <v>1757</v>
      </c>
      <c r="D820" s="179" t="s">
        <v>937</v>
      </c>
      <c r="E820" s="180">
        <v>73.59</v>
      </c>
      <c r="F820" s="181">
        <f t="shared" si="48"/>
        <v>29.999999999999996</v>
      </c>
      <c r="G820" s="180">
        <v>2207.6999999999998</v>
      </c>
      <c r="H820" s="180"/>
      <c r="I820" s="180">
        <v>250</v>
      </c>
      <c r="J820" s="180">
        <v>1150</v>
      </c>
      <c r="K820" s="182">
        <f t="shared" si="46"/>
        <v>3607.7</v>
      </c>
      <c r="L820" s="183"/>
      <c r="M820" s="196"/>
    </row>
    <row r="821" spans="1:13" s="102" customFormat="1" ht="39.75" customHeight="1" x14ac:dyDescent="0.25">
      <c r="A821" s="132">
        <f t="shared" si="47"/>
        <v>811</v>
      </c>
      <c r="B821" s="133" t="s">
        <v>932</v>
      </c>
      <c r="C821" s="91" t="s">
        <v>1758</v>
      </c>
      <c r="D821" s="179" t="s">
        <v>937</v>
      </c>
      <c r="E821" s="180">
        <v>73.59</v>
      </c>
      <c r="F821" s="181">
        <f t="shared" si="48"/>
        <v>29.999999999999996</v>
      </c>
      <c r="G821" s="180">
        <v>2207.6999999999998</v>
      </c>
      <c r="H821" s="180"/>
      <c r="I821" s="180">
        <v>250</v>
      </c>
      <c r="J821" s="180">
        <v>1150</v>
      </c>
      <c r="K821" s="182">
        <f t="shared" si="46"/>
        <v>3607.7</v>
      </c>
      <c r="L821" s="183"/>
      <c r="M821" s="196"/>
    </row>
    <row r="822" spans="1:13" s="102" customFormat="1" ht="39.75" customHeight="1" x14ac:dyDescent="0.25">
      <c r="A822" s="132">
        <f t="shared" si="47"/>
        <v>812</v>
      </c>
      <c r="B822" s="133" t="s">
        <v>932</v>
      </c>
      <c r="C822" s="91" t="s">
        <v>1759</v>
      </c>
      <c r="D822" s="179" t="s">
        <v>937</v>
      </c>
      <c r="E822" s="180">
        <v>73.59</v>
      </c>
      <c r="F822" s="181">
        <f t="shared" si="48"/>
        <v>29.999999999999996</v>
      </c>
      <c r="G822" s="180">
        <v>2207.6999999999998</v>
      </c>
      <c r="H822" s="180"/>
      <c r="I822" s="180">
        <v>250</v>
      </c>
      <c r="J822" s="180">
        <v>1150</v>
      </c>
      <c r="K822" s="182">
        <f t="shared" si="46"/>
        <v>3607.7</v>
      </c>
      <c r="L822" s="183"/>
      <c r="M822" s="196"/>
    </row>
    <row r="823" spans="1:13" s="102" customFormat="1" ht="39.75" customHeight="1" x14ac:dyDescent="0.25">
      <c r="A823" s="132">
        <f t="shared" si="47"/>
        <v>813</v>
      </c>
      <c r="B823" s="133" t="s">
        <v>932</v>
      </c>
      <c r="C823" s="91" t="s">
        <v>1760</v>
      </c>
      <c r="D823" s="179" t="s">
        <v>937</v>
      </c>
      <c r="E823" s="180">
        <v>73.59</v>
      </c>
      <c r="F823" s="181">
        <f t="shared" si="48"/>
        <v>29.999999999999996</v>
      </c>
      <c r="G823" s="180">
        <v>2207.6999999999998</v>
      </c>
      <c r="H823" s="180"/>
      <c r="I823" s="180">
        <v>250</v>
      </c>
      <c r="J823" s="180">
        <v>1150</v>
      </c>
      <c r="K823" s="182">
        <f t="shared" si="46"/>
        <v>3607.7</v>
      </c>
      <c r="L823" s="183"/>
      <c r="M823" s="196"/>
    </row>
    <row r="824" spans="1:13" s="102" customFormat="1" ht="39.75" customHeight="1" x14ac:dyDescent="0.25">
      <c r="A824" s="132">
        <f t="shared" si="47"/>
        <v>814</v>
      </c>
      <c r="B824" s="133" t="s">
        <v>932</v>
      </c>
      <c r="C824" s="91" t="s">
        <v>1761</v>
      </c>
      <c r="D824" s="179" t="s">
        <v>937</v>
      </c>
      <c r="E824" s="180">
        <v>73.59</v>
      </c>
      <c r="F824" s="181">
        <f t="shared" si="48"/>
        <v>29.999999999999996</v>
      </c>
      <c r="G824" s="180">
        <v>2207.6999999999998</v>
      </c>
      <c r="H824" s="180"/>
      <c r="I824" s="180">
        <v>250</v>
      </c>
      <c r="J824" s="180">
        <v>1150</v>
      </c>
      <c r="K824" s="182">
        <f t="shared" si="46"/>
        <v>3607.7</v>
      </c>
      <c r="L824" s="183"/>
      <c r="M824" s="196"/>
    </row>
    <row r="825" spans="1:13" s="102" customFormat="1" ht="39.75" customHeight="1" x14ac:dyDescent="0.25">
      <c r="A825" s="132">
        <f t="shared" si="47"/>
        <v>815</v>
      </c>
      <c r="B825" s="133" t="s">
        <v>932</v>
      </c>
      <c r="C825" s="91" t="s">
        <v>1762</v>
      </c>
      <c r="D825" s="179" t="s">
        <v>937</v>
      </c>
      <c r="E825" s="180">
        <v>73.59</v>
      </c>
      <c r="F825" s="181">
        <f t="shared" si="48"/>
        <v>29.999999999999996</v>
      </c>
      <c r="G825" s="180">
        <v>2207.6999999999998</v>
      </c>
      <c r="H825" s="180"/>
      <c r="I825" s="180">
        <v>250</v>
      </c>
      <c r="J825" s="180">
        <v>1150</v>
      </c>
      <c r="K825" s="182">
        <f t="shared" si="46"/>
        <v>3607.7</v>
      </c>
      <c r="L825" s="183"/>
      <c r="M825" s="196"/>
    </row>
    <row r="826" spans="1:13" s="102" customFormat="1" ht="39.75" customHeight="1" x14ac:dyDescent="0.25">
      <c r="A826" s="132">
        <f t="shared" si="47"/>
        <v>816</v>
      </c>
      <c r="B826" s="133" t="s">
        <v>932</v>
      </c>
      <c r="C826" s="91" t="s">
        <v>1763</v>
      </c>
      <c r="D826" s="179" t="s">
        <v>937</v>
      </c>
      <c r="E826" s="180">
        <v>73.59</v>
      </c>
      <c r="F826" s="181">
        <f t="shared" si="48"/>
        <v>29.999999999999996</v>
      </c>
      <c r="G826" s="180">
        <v>2207.6999999999998</v>
      </c>
      <c r="H826" s="180"/>
      <c r="I826" s="180">
        <v>250</v>
      </c>
      <c r="J826" s="180">
        <v>1150</v>
      </c>
      <c r="K826" s="182">
        <f t="shared" si="46"/>
        <v>3607.7</v>
      </c>
      <c r="L826" s="183"/>
      <c r="M826" s="196"/>
    </row>
    <row r="827" spans="1:13" s="102" customFormat="1" ht="39.75" customHeight="1" x14ac:dyDescent="0.25">
      <c r="A827" s="132">
        <f t="shared" si="47"/>
        <v>817</v>
      </c>
      <c r="B827" s="133" t="s">
        <v>932</v>
      </c>
      <c r="C827" s="91" t="s">
        <v>1764</v>
      </c>
      <c r="D827" s="179" t="s">
        <v>937</v>
      </c>
      <c r="E827" s="180">
        <v>73.59</v>
      </c>
      <c r="F827" s="181">
        <f t="shared" si="48"/>
        <v>29.999999999999996</v>
      </c>
      <c r="G827" s="180">
        <v>2207.6999999999998</v>
      </c>
      <c r="H827" s="180"/>
      <c r="I827" s="180">
        <v>250</v>
      </c>
      <c r="J827" s="180">
        <v>1150</v>
      </c>
      <c r="K827" s="182">
        <f t="shared" si="46"/>
        <v>3607.7</v>
      </c>
      <c r="L827" s="183"/>
      <c r="M827" s="196"/>
    </row>
    <row r="828" spans="1:13" s="102" customFormat="1" ht="39.75" customHeight="1" x14ac:dyDescent="0.25">
      <c r="A828" s="132">
        <f t="shared" si="47"/>
        <v>818</v>
      </c>
      <c r="B828" s="133" t="s">
        <v>932</v>
      </c>
      <c r="C828" s="91" t="s">
        <v>1765</v>
      </c>
      <c r="D828" s="179" t="s">
        <v>937</v>
      </c>
      <c r="E828" s="180">
        <v>73.59</v>
      </c>
      <c r="F828" s="181">
        <f t="shared" si="48"/>
        <v>29.999999999999996</v>
      </c>
      <c r="G828" s="180">
        <v>2207.6999999999998</v>
      </c>
      <c r="H828" s="180"/>
      <c r="I828" s="180">
        <v>250</v>
      </c>
      <c r="J828" s="180">
        <v>1150</v>
      </c>
      <c r="K828" s="182">
        <f t="shared" si="46"/>
        <v>3607.7</v>
      </c>
      <c r="L828" s="183"/>
      <c r="M828" s="196"/>
    </row>
    <row r="829" spans="1:13" s="102" customFormat="1" ht="39.75" customHeight="1" x14ac:dyDescent="0.25">
      <c r="A829" s="132">
        <f t="shared" si="47"/>
        <v>819</v>
      </c>
      <c r="B829" s="133" t="s">
        <v>932</v>
      </c>
      <c r="C829" s="91" t="s">
        <v>1766</v>
      </c>
      <c r="D829" s="179" t="s">
        <v>937</v>
      </c>
      <c r="E829" s="180">
        <v>73.59</v>
      </c>
      <c r="F829" s="181">
        <f t="shared" si="48"/>
        <v>29.999999999999996</v>
      </c>
      <c r="G829" s="180">
        <v>2207.6999999999998</v>
      </c>
      <c r="H829" s="180"/>
      <c r="I829" s="180">
        <v>250</v>
      </c>
      <c r="J829" s="180">
        <v>1150</v>
      </c>
      <c r="K829" s="182">
        <f t="shared" si="46"/>
        <v>3607.7</v>
      </c>
      <c r="L829" s="183"/>
      <c r="M829" s="196"/>
    </row>
    <row r="830" spans="1:13" s="102" customFormat="1" ht="39.75" customHeight="1" x14ac:dyDescent="0.25">
      <c r="A830" s="132">
        <f t="shared" si="47"/>
        <v>820</v>
      </c>
      <c r="B830" s="133" t="s">
        <v>932</v>
      </c>
      <c r="C830" s="91" t="s">
        <v>1767</v>
      </c>
      <c r="D830" s="179" t="s">
        <v>937</v>
      </c>
      <c r="E830" s="180">
        <v>73.59</v>
      </c>
      <c r="F830" s="181">
        <f t="shared" si="48"/>
        <v>29.999999999999996</v>
      </c>
      <c r="G830" s="180">
        <v>2207.6999999999998</v>
      </c>
      <c r="H830" s="180"/>
      <c r="I830" s="180">
        <v>250</v>
      </c>
      <c r="J830" s="180">
        <v>1150</v>
      </c>
      <c r="K830" s="182">
        <f t="shared" si="46"/>
        <v>3607.7</v>
      </c>
      <c r="L830" s="183"/>
      <c r="M830" s="196"/>
    </row>
    <row r="831" spans="1:13" s="102" customFormat="1" ht="39.75" customHeight="1" x14ac:dyDescent="0.25">
      <c r="A831" s="132">
        <f t="shared" si="47"/>
        <v>821</v>
      </c>
      <c r="B831" s="133" t="s">
        <v>932</v>
      </c>
      <c r="C831" s="91" t="s">
        <v>1768</v>
      </c>
      <c r="D831" s="179" t="s">
        <v>937</v>
      </c>
      <c r="E831" s="180">
        <v>73.59</v>
      </c>
      <c r="F831" s="181">
        <f t="shared" si="48"/>
        <v>29.999999999999996</v>
      </c>
      <c r="G831" s="180">
        <v>2207.6999999999998</v>
      </c>
      <c r="H831" s="180"/>
      <c r="I831" s="180">
        <v>250</v>
      </c>
      <c r="J831" s="180">
        <v>1150</v>
      </c>
      <c r="K831" s="182">
        <f t="shared" si="46"/>
        <v>3607.7</v>
      </c>
      <c r="L831" s="183"/>
      <c r="M831" s="196"/>
    </row>
    <row r="832" spans="1:13" s="102" customFormat="1" ht="39.75" customHeight="1" x14ac:dyDescent="0.25">
      <c r="A832" s="132">
        <f t="shared" si="47"/>
        <v>822</v>
      </c>
      <c r="B832" s="133" t="s">
        <v>932</v>
      </c>
      <c r="C832" s="91" t="s">
        <v>1769</v>
      </c>
      <c r="D832" s="179" t="s">
        <v>937</v>
      </c>
      <c r="E832" s="180">
        <v>73.59</v>
      </c>
      <c r="F832" s="181">
        <f t="shared" si="48"/>
        <v>29.999999999999996</v>
      </c>
      <c r="G832" s="180">
        <v>2207.6999999999998</v>
      </c>
      <c r="H832" s="180"/>
      <c r="I832" s="180">
        <v>250</v>
      </c>
      <c r="J832" s="180">
        <v>1150</v>
      </c>
      <c r="K832" s="182">
        <f t="shared" si="46"/>
        <v>3607.7</v>
      </c>
      <c r="L832" s="183"/>
      <c r="M832" s="196"/>
    </row>
    <row r="833" spans="1:13" s="102" customFormat="1" ht="39.75" customHeight="1" x14ac:dyDescent="0.25">
      <c r="A833" s="132">
        <f t="shared" si="47"/>
        <v>823</v>
      </c>
      <c r="B833" s="133" t="s">
        <v>932</v>
      </c>
      <c r="C833" s="91" t="s">
        <v>1770</v>
      </c>
      <c r="D833" s="179" t="s">
        <v>937</v>
      </c>
      <c r="E833" s="180">
        <v>73.59</v>
      </c>
      <c r="F833" s="181">
        <f t="shared" si="48"/>
        <v>29.999999999999996</v>
      </c>
      <c r="G833" s="180">
        <v>2207.6999999999998</v>
      </c>
      <c r="H833" s="180"/>
      <c r="I833" s="180">
        <v>250</v>
      </c>
      <c r="J833" s="180">
        <v>1150</v>
      </c>
      <c r="K833" s="182">
        <f t="shared" si="46"/>
        <v>3607.7</v>
      </c>
      <c r="L833" s="183"/>
      <c r="M833" s="196"/>
    </row>
    <row r="834" spans="1:13" s="102" customFormat="1" ht="39.75" customHeight="1" x14ac:dyDescent="0.25">
      <c r="A834" s="132">
        <f t="shared" si="47"/>
        <v>824</v>
      </c>
      <c r="B834" s="133" t="s">
        <v>932</v>
      </c>
      <c r="C834" s="91" t="s">
        <v>1771</v>
      </c>
      <c r="D834" s="179" t="s">
        <v>937</v>
      </c>
      <c r="E834" s="180">
        <v>73.59</v>
      </c>
      <c r="F834" s="181">
        <f t="shared" si="48"/>
        <v>29.999999999999996</v>
      </c>
      <c r="G834" s="180">
        <v>2207.6999999999998</v>
      </c>
      <c r="H834" s="180"/>
      <c r="I834" s="180">
        <v>250</v>
      </c>
      <c r="J834" s="180">
        <v>1150</v>
      </c>
      <c r="K834" s="182">
        <f t="shared" ref="K834:K878" si="49">SUM(G834:J834)</f>
        <v>3607.7</v>
      </c>
      <c r="L834" s="183"/>
      <c r="M834" s="196"/>
    </row>
    <row r="835" spans="1:13" s="102" customFormat="1" ht="39.75" customHeight="1" x14ac:dyDescent="0.25">
      <c r="A835" s="132">
        <f t="shared" si="47"/>
        <v>825</v>
      </c>
      <c r="B835" s="133" t="s">
        <v>932</v>
      </c>
      <c r="C835" s="91" t="s">
        <v>1772</v>
      </c>
      <c r="D835" s="179" t="s">
        <v>937</v>
      </c>
      <c r="E835" s="180">
        <v>73.59</v>
      </c>
      <c r="F835" s="181">
        <f t="shared" si="48"/>
        <v>29.999999999999996</v>
      </c>
      <c r="G835" s="180">
        <v>2207.6999999999998</v>
      </c>
      <c r="H835" s="180"/>
      <c r="I835" s="180">
        <v>250</v>
      </c>
      <c r="J835" s="180">
        <v>1150</v>
      </c>
      <c r="K835" s="182">
        <f t="shared" si="49"/>
        <v>3607.7</v>
      </c>
      <c r="L835" s="183"/>
      <c r="M835" s="196"/>
    </row>
    <row r="836" spans="1:13" s="102" customFormat="1" ht="39.75" customHeight="1" x14ac:dyDescent="0.25">
      <c r="A836" s="132">
        <f t="shared" si="47"/>
        <v>826</v>
      </c>
      <c r="B836" s="133" t="s">
        <v>932</v>
      </c>
      <c r="C836" s="91" t="s">
        <v>1773</v>
      </c>
      <c r="D836" s="179" t="s">
        <v>937</v>
      </c>
      <c r="E836" s="180">
        <v>73.59</v>
      </c>
      <c r="F836" s="181">
        <f t="shared" si="48"/>
        <v>29.999999999999996</v>
      </c>
      <c r="G836" s="180">
        <v>2207.6999999999998</v>
      </c>
      <c r="H836" s="180"/>
      <c r="I836" s="180">
        <v>250</v>
      </c>
      <c r="J836" s="180">
        <v>1150</v>
      </c>
      <c r="K836" s="182">
        <f t="shared" si="49"/>
        <v>3607.7</v>
      </c>
      <c r="L836" s="183"/>
      <c r="M836" s="196"/>
    </row>
    <row r="837" spans="1:13" s="102" customFormat="1" ht="39.75" customHeight="1" x14ac:dyDescent="0.25">
      <c r="A837" s="132">
        <f t="shared" si="47"/>
        <v>827</v>
      </c>
      <c r="B837" s="133" t="s">
        <v>932</v>
      </c>
      <c r="C837" s="91" t="s">
        <v>1774</v>
      </c>
      <c r="D837" s="179" t="s">
        <v>937</v>
      </c>
      <c r="E837" s="180">
        <v>73.59</v>
      </c>
      <c r="F837" s="181">
        <f t="shared" si="48"/>
        <v>29.999999999999996</v>
      </c>
      <c r="G837" s="180">
        <v>2207.6999999999998</v>
      </c>
      <c r="H837" s="180"/>
      <c r="I837" s="180">
        <v>250</v>
      </c>
      <c r="J837" s="180">
        <v>1150</v>
      </c>
      <c r="K837" s="182">
        <f t="shared" si="49"/>
        <v>3607.7</v>
      </c>
      <c r="L837" s="183"/>
      <c r="M837" s="196"/>
    </row>
    <row r="838" spans="1:13" s="102" customFormat="1" ht="39.75" customHeight="1" x14ac:dyDescent="0.25">
      <c r="A838" s="132">
        <f t="shared" si="47"/>
        <v>828</v>
      </c>
      <c r="B838" s="133" t="s">
        <v>932</v>
      </c>
      <c r="C838" s="91" t="s">
        <v>1775</v>
      </c>
      <c r="D838" s="179" t="s">
        <v>937</v>
      </c>
      <c r="E838" s="180">
        <v>73.59</v>
      </c>
      <c r="F838" s="181">
        <f t="shared" si="48"/>
        <v>29.999999999999996</v>
      </c>
      <c r="G838" s="180">
        <v>2207.6999999999998</v>
      </c>
      <c r="H838" s="180"/>
      <c r="I838" s="180">
        <v>250</v>
      </c>
      <c r="J838" s="180">
        <v>1150</v>
      </c>
      <c r="K838" s="182">
        <f t="shared" si="49"/>
        <v>3607.7</v>
      </c>
      <c r="L838" s="183"/>
      <c r="M838" s="196"/>
    </row>
    <row r="839" spans="1:13" s="102" customFormat="1" ht="39.75" customHeight="1" x14ac:dyDescent="0.25">
      <c r="A839" s="132">
        <f t="shared" si="47"/>
        <v>829</v>
      </c>
      <c r="B839" s="133" t="s">
        <v>932</v>
      </c>
      <c r="C839" s="91" t="s">
        <v>1776</v>
      </c>
      <c r="D839" s="179" t="s">
        <v>937</v>
      </c>
      <c r="E839" s="180">
        <v>73.59</v>
      </c>
      <c r="F839" s="181">
        <f t="shared" si="48"/>
        <v>29.999999999999996</v>
      </c>
      <c r="G839" s="180">
        <v>2207.6999999999998</v>
      </c>
      <c r="H839" s="180"/>
      <c r="I839" s="180">
        <v>250</v>
      </c>
      <c r="J839" s="180">
        <v>1150</v>
      </c>
      <c r="K839" s="182">
        <f t="shared" si="49"/>
        <v>3607.7</v>
      </c>
      <c r="L839" s="183"/>
      <c r="M839" s="196"/>
    </row>
    <row r="840" spans="1:13" s="102" customFormat="1" ht="39.75" customHeight="1" x14ac:dyDescent="0.25">
      <c r="A840" s="132">
        <f t="shared" si="47"/>
        <v>830</v>
      </c>
      <c r="B840" s="133" t="s">
        <v>932</v>
      </c>
      <c r="C840" s="91" t="s">
        <v>1777</v>
      </c>
      <c r="D840" s="179" t="s">
        <v>937</v>
      </c>
      <c r="E840" s="180">
        <v>73.59</v>
      </c>
      <c r="F840" s="181">
        <f t="shared" si="48"/>
        <v>29.999999999999996</v>
      </c>
      <c r="G840" s="180">
        <v>2207.6999999999998</v>
      </c>
      <c r="H840" s="180"/>
      <c r="I840" s="180">
        <v>250</v>
      </c>
      <c r="J840" s="180">
        <v>1150</v>
      </c>
      <c r="K840" s="182">
        <f t="shared" si="49"/>
        <v>3607.7</v>
      </c>
      <c r="L840" s="183"/>
      <c r="M840" s="196"/>
    </row>
    <row r="841" spans="1:13" s="102" customFormat="1" ht="39.75" customHeight="1" x14ac:dyDescent="0.25">
      <c r="A841" s="132">
        <f t="shared" si="47"/>
        <v>831</v>
      </c>
      <c r="B841" s="133" t="s">
        <v>932</v>
      </c>
      <c r="C841" s="91" t="s">
        <v>1778</v>
      </c>
      <c r="D841" s="179" t="s">
        <v>937</v>
      </c>
      <c r="E841" s="180">
        <v>73.59</v>
      </c>
      <c r="F841" s="181">
        <f t="shared" si="48"/>
        <v>29.999999999999996</v>
      </c>
      <c r="G841" s="180">
        <v>2207.6999999999998</v>
      </c>
      <c r="H841" s="180"/>
      <c r="I841" s="180">
        <v>250</v>
      </c>
      <c r="J841" s="180">
        <v>1150</v>
      </c>
      <c r="K841" s="182">
        <f t="shared" si="49"/>
        <v>3607.7</v>
      </c>
      <c r="L841" s="183"/>
      <c r="M841" s="196"/>
    </row>
    <row r="842" spans="1:13" s="102" customFormat="1" ht="39.75" customHeight="1" x14ac:dyDescent="0.25">
      <c r="A842" s="132">
        <f t="shared" si="47"/>
        <v>832</v>
      </c>
      <c r="B842" s="133" t="s">
        <v>932</v>
      </c>
      <c r="C842" s="91" t="s">
        <v>1779</v>
      </c>
      <c r="D842" s="179" t="s">
        <v>937</v>
      </c>
      <c r="E842" s="180">
        <v>73.59</v>
      </c>
      <c r="F842" s="181">
        <f t="shared" si="48"/>
        <v>29.999999999999996</v>
      </c>
      <c r="G842" s="180">
        <v>2207.6999999999998</v>
      </c>
      <c r="H842" s="180"/>
      <c r="I842" s="180">
        <v>250</v>
      </c>
      <c r="J842" s="180">
        <v>1150</v>
      </c>
      <c r="K842" s="182">
        <f t="shared" si="49"/>
        <v>3607.7</v>
      </c>
      <c r="L842" s="183"/>
      <c r="M842" s="196"/>
    </row>
    <row r="843" spans="1:13" s="102" customFormat="1" ht="39.75" customHeight="1" x14ac:dyDescent="0.25">
      <c r="A843" s="132">
        <f t="shared" si="47"/>
        <v>833</v>
      </c>
      <c r="B843" s="133" t="s">
        <v>932</v>
      </c>
      <c r="C843" s="91" t="s">
        <v>1780</v>
      </c>
      <c r="D843" s="179" t="s">
        <v>937</v>
      </c>
      <c r="E843" s="180">
        <v>73.59</v>
      </c>
      <c r="F843" s="181">
        <f t="shared" si="48"/>
        <v>29.999999999999996</v>
      </c>
      <c r="G843" s="180">
        <v>2207.6999999999998</v>
      </c>
      <c r="H843" s="180"/>
      <c r="I843" s="180">
        <v>250</v>
      </c>
      <c r="J843" s="180">
        <v>1150</v>
      </c>
      <c r="K843" s="182">
        <f t="shared" si="49"/>
        <v>3607.7</v>
      </c>
      <c r="L843" s="183"/>
      <c r="M843" s="196"/>
    </row>
    <row r="844" spans="1:13" s="102" customFormat="1" ht="39.75" customHeight="1" x14ac:dyDescent="0.25">
      <c r="A844" s="132">
        <f t="shared" si="47"/>
        <v>834</v>
      </c>
      <c r="B844" s="133" t="s">
        <v>932</v>
      </c>
      <c r="C844" s="91" t="s">
        <v>1781</v>
      </c>
      <c r="D844" s="179" t="s">
        <v>937</v>
      </c>
      <c r="E844" s="180">
        <v>73.59</v>
      </c>
      <c r="F844" s="181">
        <f t="shared" si="48"/>
        <v>29.999999999999996</v>
      </c>
      <c r="G844" s="180">
        <v>2207.6999999999998</v>
      </c>
      <c r="H844" s="180"/>
      <c r="I844" s="180">
        <v>250</v>
      </c>
      <c r="J844" s="180">
        <v>1150</v>
      </c>
      <c r="K844" s="182">
        <f t="shared" si="49"/>
        <v>3607.7</v>
      </c>
      <c r="L844" s="183"/>
      <c r="M844" s="196"/>
    </row>
    <row r="845" spans="1:13" s="102" customFormat="1" ht="39.75" customHeight="1" x14ac:dyDescent="0.25">
      <c r="A845" s="132">
        <f t="shared" si="47"/>
        <v>835</v>
      </c>
      <c r="B845" s="133" t="s">
        <v>932</v>
      </c>
      <c r="C845" s="91" t="s">
        <v>1782</v>
      </c>
      <c r="D845" s="179" t="s">
        <v>937</v>
      </c>
      <c r="E845" s="180">
        <v>73.59</v>
      </c>
      <c r="F845" s="181">
        <f t="shared" si="48"/>
        <v>29.999999999999996</v>
      </c>
      <c r="G845" s="180">
        <v>2207.6999999999998</v>
      </c>
      <c r="H845" s="180"/>
      <c r="I845" s="180">
        <v>250</v>
      </c>
      <c r="J845" s="180">
        <v>1150</v>
      </c>
      <c r="K845" s="182">
        <f t="shared" si="49"/>
        <v>3607.7</v>
      </c>
      <c r="L845" s="183"/>
      <c r="M845" s="196"/>
    </row>
    <row r="846" spans="1:13" s="102" customFormat="1" ht="39.75" customHeight="1" x14ac:dyDescent="0.25">
      <c r="A846" s="132">
        <f t="shared" ref="A846:A909" si="50">A845+1</f>
        <v>836</v>
      </c>
      <c r="B846" s="133" t="s">
        <v>932</v>
      </c>
      <c r="C846" s="91" t="s">
        <v>1783</v>
      </c>
      <c r="D846" s="179" t="s">
        <v>937</v>
      </c>
      <c r="E846" s="180">
        <v>73.59</v>
      </c>
      <c r="F846" s="181">
        <f t="shared" si="48"/>
        <v>29.999999999999996</v>
      </c>
      <c r="G846" s="180">
        <v>2207.6999999999998</v>
      </c>
      <c r="H846" s="180"/>
      <c r="I846" s="180">
        <v>250</v>
      </c>
      <c r="J846" s="180">
        <v>1150</v>
      </c>
      <c r="K846" s="182">
        <f t="shared" si="49"/>
        <v>3607.7</v>
      </c>
      <c r="L846" s="183"/>
      <c r="M846" s="196"/>
    </row>
    <row r="847" spans="1:13" s="102" customFormat="1" ht="39.75" customHeight="1" x14ac:dyDescent="0.25">
      <c r="A847" s="132">
        <f t="shared" si="50"/>
        <v>837</v>
      </c>
      <c r="B847" s="133" t="s">
        <v>932</v>
      </c>
      <c r="C847" s="91" t="s">
        <v>1784</v>
      </c>
      <c r="D847" s="179" t="s">
        <v>937</v>
      </c>
      <c r="E847" s="180">
        <v>73.59</v>
      </c>
      <c r="F847" s="181">
        <f t="shared" si="48"/>
        <v>29.999999999999996</v>
      </c>
      <c r="G847" s="180">
        <v>2207.6999999999998</v>
      </c>
      <c r="H847" s="180"/>
      <c r="I847" s="180">
        <v>250</v>
      </c>
      <c r="J847" s="180">
        <v>1150</v>
      </c>
      <c r="K847" s="182">
        <f t="shared" si="49"/>
        <v>3607.7</v>
      </c>
      <c r="L847" s="183"/>
      <c r="M847" s="196"/>
    </row>
    <row r="848" spans="1:13" s="102" customFormat="1" ht="39.75" customHeight="1" x14ac:dyDescent="0.25">
      <c r="A848" s="132">
        <f t="shared" si="50"/>
        <v>838</v>
      </c>
      <c r="B848" s="133" t="s">
        <v>932</v>
      </c>
      <c r="C848" s="91" t="s">
        <v>1785</v>
      </c>
      <c r="D848" s="179" t="s">
        <v>937</v>
      </c>
      <c r="E848" s="180">
        <v>73.59</v>
      </c>
      <c r="F848" s="181">
        <f t="shared" si="48"/>
        <v>29.999999999999996</v>
      </c>
      <c r="G848" s="180">
        <v>2207.6999999999998</v>
      </c>
      <c r="H848" s="180"/>
      <c r="I848" s="180">
        <v>250</v>
      </c>
      <c r="J848" s="180">
        <v>1150</v>
      </c>
      <c r="K848" s="182">
        <f t="shared" si="49"/>
        <v>3607.7</v>
      </c>
      <c r="L848" s="183"/>
      <c r="M848" s="196"/>
    </row>
    <row r="849" spans="1:13" s="102" customFormat="1" ht="39.75" customHeight="1" x14ac:dyDescent="0.25">
      <c r="A849" s="132">
        <f t="shared" si="50"/>
        <v>839</v>
      </c>
      <c r="B849" s="133" t="s">
        <v>932</v>
      </c>
      <c r="C849" s="91" t="s">
        <v>1786</v>
      </c>
      <c r="D849" s="179" t="s">
        <v>937</v>
      </c>
      <c r="E849" s="180">
        <v>73.59</v>
      </c>
      <c r="F849" s="181">
        <f t="shared" si="48"/>
        <v>29.999999999999996</v>
      </c>
      <c r="G849" s="180">
        <v>2207.6999999999998</v>
      </c>
      <c r="H849" s="180"/>
      <c r="I849" s="180">
        <v>250</v>
      </c>
      <c r="J849" s="180">
        <v>1150</v>
      </c>
      <c r="K849" s="182">
        <f t="shared" si="49"/>
        <v>3607.7</v>
      </c>
      <c r="L849" s="183"/>
      <c r="M849" s="196"/>
    </row>
    <row r="850" spans="1:13" s="102" customFormat="1" ht="39.75" customHeight="1" x14ac:dyDescent="0.25">
      <c r="A850" s="132">
        <f t="shared" si="50"/>
        <v>840</v>
      </c>
      <c r="B850" s="133" t="s">
        <v>932</v>
      </c>
      <c r="C850" s="91" t="s">
        <v>1787</v>
      </c>
      <c r="D850" s="179" t="s">
        <v>937</v>
      </c>
      <c r="E850" s="180">
        <v>73.59</v>
      </c>
      <c r="F850" s="181">
        <f t="shared" si="48"/>
        <v>29.999999999999996</v>
      </c>
      <c r="G850" s="180">
        <v>2207.6999999999998</v>
      </c>
      <c r="H850" s="180"/>
      <c r="I850" s="180">
        <v>250</v>
      </c>
      <c r="J850" s="180">
        <v>1150</v>
      </c>
      <c r="K850" s="182">
        <f t="shared" si="49"/>
        <v>3607.7</v>
      </c>
      <c r="L850" s="183"/>
      <c r="M850" s="196"/>
    </row>
    <row r="851" spans="1:13" s="102" customFormat="1" ht="39.75" customHeight="1" x14ac:dyDescent="0.25">
      <c r="A851" s="132">
        <f t="shared" si="50"/>
        <v>841</v>
      </c>
      <c r="B851" s="133" t="s">
        <v>932</v>
      </c>
      <c r="C851" s="91" t="s">
        <v>1788</v>
      </c>
      <c r="D851" s="179" t="s">
        <v>937</v>
      </c>
      <c r="E851" s="180">
        <v>73.59</v>
      </c>
      <c r="F851" s="181">
        <f t="shared" si="48"/>
        <v>29.999999999999996</v>
      </c>
      <c r="G851" s="180">
        <v>2207.6999999999998</v>
      </c>
      <c r="H851" s="180"/>
      <c r="I851" s="180">
        <v>250</v>
      </c>
      <c r="J851" s="180">
        <v>1150</v>
      </c>
      <c r="K851" s="182">
        <f t="shared" si="49"/>
        <v>3607.7</v>
      </c>
      <c r="L851" s="183"/>
      <c r="M851" s="196"/>
    </row>
    <row r="852" spans="1:13" s="102" customFormat="1" ht="39.75" customHeight="1" x14ac:dyDescent="0.25">
      <c r="A852" s="132">
        <f t="shared" si="50"/>
        <v>842</v>
      </c>
      <c r="B852" s="133" t="s">
        <v>932</v>
      </c>
      <c r="C852" s="91" t="s">
        <v>1789</v>
      </c>
      <c r="D852" s="179" t="s">
        <v>937</v>
      </c>
      <c r="E852" s="180">
        <v>73.59</v>
      </c>
      <c r="F852" s="181">
        <f t="shared" si="48"/>
        <v>29.999999999999996</v>
      </c>
      <c r="G852" s="180">
        <v>2207.6999999999998</v>
      </c>
      <c r="H852" s="180"/>
      <c r="I852" s="180">
        <v>250</v>
      </c>
      <c r="J852" s="180">
        <v>1150</v>
      </c>
      <c r="K852" s="182">
        <f t="shared" si="49"/>
        <v>3607.7</v>
      </c>
      <c r="L852" s="183"/>
      <c r="M852" s="196"/>
    </row>
    <row r="853" spans="1:13" s="102" customFormat="1" ht="39.75" customHeight="1" x14ac:dyDescent="0.25">
      <c r="A853" s="132">
        <f t="shared" si="50"/>
        <v>843</v>
      </c>
      <c r="B853" s="133" t="s">
        <v>932</v>
      </c>
      <c r="C853" s="91" t="s">
        <v>1790</v>
      </c>
      <c r="D853" s="179" t="s">
        <v>937</v>
      </c>
      <c r="E853" s="180">
        <v>73.59</v>
      </c>
      <c r="F853" s="181">
        <f t="shared" si="48"/>
        <v>29.999999999999996</v>
      </c>
      <c r="G853" s="180">
        <v>2207.6999999999998</v>
      </c>
      <c r="H853" s="180"/>
      <c r="I853" s="180">
        <v>250</v>
      </c>
      <c r="J853" s="180">
        <v>1150</v>
      </c>
      <c r="K853" s="182">
        <f t="shared" si="49"/>
        <v>3607.7</v>
      </c>
      <c r="L853" s="183"/>
      <c r="M853" s="196"/>
    </row>
    <row r="854" spans="1:13" s="102" customFormat="1" ht="39.75" customHeight="1" x14ac:dyDescent="0.25">
      <c r="A854" s="132">
        <f t="shared" si="50"/>
        <v>844</v>
      </c>
      <c r="B854" s="133"/>
      <c r="C854" s="91" t="s">
        <v>1791</v>
      </c>
      <c r="D854" s="179" t="s">
        <v>937</v>
      </c>
      <c r="E854" s="180">
        <v>73.59</v>
      </c>
      <c r="F854" s="181">
        <f t="shared" si="48"/>
        <v>29.999999999999996</v>
      </c>
      <c r="G854" s="180">
        <v>2207.6999999999998</v>
      </c>
      <c r="H854" s="180"/>
      <c r="I854" s="180">
        <v>250</v>
      </c>
      <c r="J854" s="180">
        <v>1150</v>
      </c>
      <c r="K854" s="182">
        <f t="shared" si="49"/>
        <v>3607.7</v>
      </c>
      <c r="L854" s="183"/>
      <c r="M854" s="196"/>
    </row>
    <row r="855" spans="1:13" s="102" customFormat="1" ht="39.75" customHeight="1" x14ac:dyDescent="0.25">
      <c r="A855" s="132">
        <f t="shared" si="50"/>
        <v>845</v>
      </c>
      <c r="B855" s="133"/>
      <c r="C855" s="91" t="s">
        <v>1792</v>
      </c>
      <c r="D855" s="179" t="s">
        <v>937</v>
      </c>
      <c r="E855" s="180">
        <v>73.59</v>
      </c>
      <c r="F855" s="181">
        <f t="shared" ref="F855:F878" si="51">G855/E855</f>
        <v>90.999999999999986</v>
      </c>
      <c r="G855" s="180">
        <v>6696.69</v>
      </c>
      <c r="H855" s="180"/>
      <c r="I855" s="180">
        <v>750</v>
      </c>
      <c r="J855" s="180">
        <v>3450</v>
      </c>
      <c r="K855" s="182">
        <f t="shared" si="49"/>
        <v>10896.689999999999</v>
      </c>
      <c r="L855" s="183"/>
      <c r="M855" s="196"/>
    </row>
    <row r="856" spans="1:13" s="102" customFormat="1" ht="39.75" customHeight="1" x14ac:dyDescent="0.25">
      <c r="A856" s="132">
        <f t="shared" si="50"/>
        <v>846</v>
      </c>
      <c r="B856" s="133"/>
      <c r="C856" s="91" t="s">
        <v>1793</v>
      </c>
      <c r="D856" s="179" t="s">
        <v>937</v>
      </c>
      <c r="E856" s="180">
        <v>73.59</v>
      </c>
      <c r="F856" s="181">
        <f t="shared" si="51"/>
        <v>90.999999999999986</v>
      </c>
      <c r="G856" s="180">
        <v>6696.69</v>
      </c>
      <c r="H856" s="180"/>
      <c r="I856" s="180">
        <v>750</v>
      </c>
      <c r="J856" s="180">
        <v>3450</v>
      </c>
      <c r="K856" s="182">
        <f t="shared" si="49"/>
        <v>10896.689999999999</v>
      </c>
      <c r="L856" s="183"/>
      <c r="M856" s="196"/>
    </row>
    <row r="857" spans="1:13" s="102" customFormat="1" ht="39.75" customHeight="1" x14ac:dyDescent="0.25">
      <c r="A857" s="132">
        <f t="shared" si="50"/>
        <v>847</v>
      </c>
      <c r="B857" s="133" t="s">
        <v>932</v>
      </c>
      <c r="C857" s="91" t="s">
        <v>1794</v>
      </c>
      <c r="D857" s="179" t="s">
        <v>937</v>
      </c>
      <c r="E857" s="180">
        <v>73.59</v>
      </c>
      <c r="F857" s="181">
        <f t="shared" si="51"/>
        <v>29.999999999999996</v>
      </c>
      <c r="G857" s="180">
        <v>2207.6999999999998</v>
      </c>
      <c r="H857" s="180"/>
      <c r="I857" s="180">
        <v>250</v>
      </c>
      <c r="J857" s="180">
        <v>1150</v>
      </c>
      <c r="K857" s="182">
        <f t="shared" si="49"/>
        <v>3607.7</v>
      </c>
      <c r="L857" s="183"/>
      <c r="M857" s="196"/>
    </row>
    <row r="858" spans="1:13" s="102" customFormat="1" ht="39.75" customHeight="1" x14ac:dyDescent="0.25">
      <c r="A858" s="132">
        <f t="shared" si="50"/>
        <v>848</v>
      </c>
      <c r="B858" s="133" t="s">
        <v>932</v>
      </c>
      <c r="C858" s="91" t="s">
        <v>1795</v>
      </c>
      <c r="D858" s="179" t="s">
        <v>937</v>
      </c>
      <c r="E858" s="180">
        <v>73.59</v>
      </c>
      <c r="F858" s="181">
        <f t="shared" si="51"/>
        <v>29.999999999999996</v>
      </c>
      <c r="G858" s="180">
        <v>2207.6999999999998</v>
      </c>
      <c r="H858" s="180"/>
      <c r="I858" s="180">
        <v>250</v>
      </c>
      <c r="J858" s="180">
        <v>1150</v>
      </c>
      <c r="K858" s="182">
        <f t="shared" si="49"/>
        <v>3607.7</v>
      </c>
      <c r="L858" s="183"/>
      <c r="M858" s="196"/>
    </row>
    <row r="859" spans="1:13" s="102" customFormat="1" ht="39.75" customHeight="1" x14ac:dyDescent="0.25">
      <c r="A859" s="132">
        <f t="shared" si="50"/>
        <v>849</v>
      </c>
      <c r="B859" s="133" t="s">
        <v>932</v>
      </c>
      <c r="C859" s="161" t="s">
        <v>1796</v>
      </c>
      <c r="D859" s="179" t="s">
        <v>937</v>
      </c>
      <c r="E859" s="180">
        <v>73.59</v>
      </c>
      <c r="F859" s="181">
        <f t="shared" si="51"/>
        <v>60.999999999999993</v>
      </c>
      <c r="G859" s="180">
        <v>4488.99</v>
      </c>
      <c r="H859" s="180"/>
      <c r="I859" s="180">
        <v>500</v>
      </c>
      <c r="J859" s="180">
        <v>2300</v>
      </c>
      <c r="K859" s="182">
        <f t="shared" si="49"/>
        <v>7288.99</v>
      </c>
      <c r="L859" s="183" t="s">
        <v>1031</v>
      </c>
      <c r="M859" s="196"/>
    </row>
    <row r="860" spans="1:13" s="102" customFormat="1" ht="39.75" customHeight="1" x14ac:dyDescent="0.25">
      <c r="A860" s="132">
        <f t="shared" si="50"/>
        <v>850</v>
      </c>
      <c r="B860" s="133" t="s">
        <v>932</v>
      </c>
      <c r="C860" s="161" t="s">
        <v>1797</v>
      </c>
      <c r="D860" s="179" t="s">
        <v>937</v>
      </c>
      <c r="E860" s="180">
        <v>73.59</v>
      </c>
      <c r="F860" s="181">
        <f t="shared" si="51"/>
        <v>60.999999999999993</v>
      </c>
      <c r="G860" s="180">
        <v>4488.99</v>
      </c>
      <c r="H860" s="180"/>
      <c r="I860" s="180">
        <v>500</v>
      </c>
      <c r="J860" s="180">
        <v>2300</v>
      </c>
      <c r="K860" s="182">
        <f t="shared" si="49"/>
        <v>7288.99</v>
      </c>
      <c r="L860" s="183" t="s">
        <v>1031</v>
      </c>
      <c r="M860" s="196"/>
    </row>
    <row r="861" spans="1:13" s="102" customFormat="1" ht="39.75" customHeight="1" x14ac:dyDescent="0.25">
      <c r="A861" s="132">
        <f t="shared" si="50"/>
        <v>851</v>
      </c>
      <c r="B861" s="133" t="s">
        <v>932</v>
      </c>
      <c r="C861" s="161" t="s">
        <v>1798</v>
      </c>
      <c r="D861" s="179" t="s">
        <v>937</v>
      </c>
      <c r="E861" s="180">
        <v>73.59</v>
      </c>
      <c r="F861" s="181">
        <f t="shared" si="51"/>
        <v>60.999999999999993</v>
      </c>
      <c r="G861" s="180">
        <v>4488.99</v>
      </c>
      <c r="H861" s="180"/>
      <c r="I861" s="180">
        <v>500</v>
      </c>
      <c r="J861" s="180">
        <v>2300</v>
      </c>
      <c r="K861" s="182">
        <f t="shared" si="49"/>
        <v>7288.99</v>
      </c>
      <c r="L861" s="183" t="s">
        <v>1031</v>
      </c>
      <c r="M861" s="196"/>
    </row>
    <row r="862" spans="1:13" s="102" customFormat="1" ht="39.75" customHeight="1" x14ac:dyDescent="0.25">
      <c r="A862" s="132">
        <f t="shared" si="50"/>
        <v>852</v>
      </c>
      <c r="B862" s="133" t="s">
        <v>932</v>
      </c>
      <c r="C862" s="161" t="s">
        <v>1799</v>
      </c>
      <c r="D862" s="179" t="s">
        <v>937</v>
      </c>
      <c r="E862" s="180">
        <v>73.59</v>
      </c>
      <c r="F862" s="181">
        <f t="shared" si="51"/>
        <v>60.999999999999993</v>
      </c>
      <c r="G862" s="180">
        <v>4488.99</v>
      </c>
      <c r="H862" s="180"/>
      <c r="I862" s="180">
        <v>500</v>
      </c>
      <c r="J862" s="180">
        <v>2300</v>
      </c>
      <c r="K862" s="182">
        <f t="shared" si="49"/>
        <v>7288.99</v>
      </c>
      <c r="L862" s="183" t="s">
        <v>1031</v>
      </c>
      <c r="M862" s="196"/>
    </row>
    <row r="863" spans="1:13" s="102" customFormat="1" ht="39.75" customHeight="1" x14ac:dyDescent="0.25">
      <c r="A863" s="132">
        <f t="shared" si="50"/>
        <v>853</v>
      </c>
      <c r="B863" s="133" t="s">
        <v>932</v>
      </c>
      <c r="C863" s="161" t="s">
        <v>1800</v>
      </c>
      <c r="D863" s="179" t="s">
        <v>937</v>
      </c>
      <c r="E863" s="180">
        <v>73.59</v>
      </c>
      <c r="F863" s="181">
        <f t="shared" si="51"/>
        <v>60.999999999999993</v>
      </c>
      <c r="G863" s="180">
        <v>4488.99</v>
      </c>
      <c r="H863" s="180"/>
      <c r="I863" s="180">
        <v>500</v>
      </c>
      <c r="J863" s="180">
        <v>2300</v>
      </c>
      <c r="K863" s="182">
        <f t="shared" si="49"/>
        <v>7288.99</v>
      </c>
      <c r="L863" s="183" t="s">
        <v>1031</v>
      </c>
      <c r="M863" s="196"/>
    </row>
    <row r="864" spans="1:13" s="102" customFormat="1" ht="39.75" customHeight="1" x14ac:dyDescent="0.25">
      <c r="A864" s="132">
        <f t="shared" si="50"/>
        <v>854</v>
      </c>
      <c r="B864" s="133" t="s">
        <v>932</v>
      </c>
      <c r="C864" s="161" t="s">
        <v>1801</v>
      </c>
      <c r="D864" s="179" t="s">
        <v>937</v>
      </c>
      <c r="E864" s="180">
        <v>73.59</v>
      </c>
      <c r="F864" s="181">
        <f t="shared" si="51"/>
        <v>60.999999999999993</v>
      </c>
      <c r="G864" s="180">
        <v>4488.99</v>
      </c>
      <c r="H864" s="180"/>
      <c r="I864" s="180">
        <v>500</v>
      </c>
      <c r="J864" s="180">
        <v>2300</v>
      </c>
      <c r="K864" s="182">
        <f t="shared" si="49"/>
        <v>7288.99</v>
      </c>
      <c r="L864" s="183" t="s">
        <v>1031</v>
      </c>
      <c r="M864" s="196"/>
    </row>
    <row r="865" spans="1:13" s="102" customFormat="1" ht="39.75" customHeight="1" x14ac:dyDescent="0.25">
      <c r="A865" s="132">
        <f t="shared" si="50"/>
        <v>855</v>
      </c>
      <c r="B865" s="133" t="s">
        <v>932</v>
      </c>
      <c r="C865" s="161" t="s">
        <v>1802</v>
      </c>
      <c r="D865" s="179" t="s">
        <v>937</v>
      </c>
      <c r="E865" s="180">
        <v>73.59</v>
      </c>
      <c r="F865" s="181">
        <f t="shared" si="51"/>
        <v>60.999999999999993</v>
      </c>
      <c r="G865" s="180">
        <v>4488.99</v>
      </c>
      <c r="H865" s="180"/>
      <c r="I865" s="180">
        <v>500</v>
      </c>
      <c r="J865" s="180">
        <v>2300</v>
      </c>
      <c r="K865" s="182">
        <f t="shared" si="49"/>
        <v>7288.99</v>
      </c>
      <c r="L865" s="183" t="s">
        <v>1031</v>
      </c>
      <c r="M865" s="196"/>
    </row>
    <row r="866" spans="1:13" s="102" customFormat="1" ht="39.75" customHeight="1" x14ac:dyDescent="0.25">
      <c r="A866" s="132">
        <f t="shared" si="50"/>
        <v>856</v>
      </c>
      <c r="B866" s="133" t="s">
        <v>932</v>
      </c>
      <c r="C866" s="161" t="s">
        <v>1803</v>
      </c>
      <c r="D866" s="179" t="s">
        <v>937</v>
      </c>
      <c r="E866" s="180">
        <v>73.59</v>
      </c>
      <c r="F866" s="181">
        <f t="shared" si="51"/>
        <v>60.999999999999993</v>
      </c>
      <c r="G866" s="180">
        <v>4488.99</v>
      </c>
      <c r="H866" s="180"/>
      <c r="I866" s="180">
        <v>500</v>
      </c>
      <c r="J866" s="180">
        <v>2300</v>
      </c>
      <c r="K866" s="182">
        <f t="shared" si="49"/>
        <v>7288.99</v>
      </c>
      <c r="L866" s="183" t="s">
        <v>1031</v>
      </c>
      <c r="M866" s="196"/>
    </row>
    <row r="867" spans="1:13" s="102" customFormat="1" ht="39.75" customHeight="1" x14ac:dyDescent="0.25">
      <c r="A867" s="132">
        <f t="shared" si="50"/>
        <v>857</v>
      </c>
      <c r="B867" s="133" t="s">
        <v>932</v>
      </c>
      <c r="C867" s="161" t="s">
        <v>1804</v>
      </c>
      <c r="D867" s="179" t="s">
        <v>937</v>
      </c>
      <c r="E867" s="180">
        <v>73.59</v>
      </c>
      <c r="F867" s="181">
        <f t="shared" si="51"/>
        <v>60.999999999999993</v>
      </c>
      <c r="G867" s="180">
        <v>4488.99</v>
      </c>
      <c r="H867" s="180"/>
      <c r="I867" s="180">
        <v>500</v>
      </c>
      <c r="J867" s="180">
        <v>2300</v>
      </c>
      <c r="K867" s="182">
        <f t="shared" si="49"/>
        <v>7288.99</v>
      </c>
      <c r="L867" s="183" t="s">
        <v>1031</v>
      </c>
      <c r="M867" s="196"/>
    </row>
    <row r="868" spans="1:13" s="102" customFormat="1" ht="39.75" customHeight="1" x14ac:dyDescent="0.25">
      <c r="A868" s="132">
        <f t="shared" si="50"/>
        <v>858</v>
      </c>
      <c r="B868" s="133" t="s">
        <v>932</v>
      </c>
      <c r="C868" s="161" t="s">
        <v>1805</v>
      </c>
      <c r="D868" s="179" t="s">
        <v>937</v>
      </c>
      <c r="E868" s="180">
        <v>73.59</v>
      </c>
      <c r="F868" s="181">
        <f t="shared" si="51"/>
        <v>60.999999999999993</v>
      </c>
      <c r="G868" s="180">
        <v>4488.99</v>
      </c>
      <c r="H868" s="180"/>
      <c r="I868" s="180">
        <v>500</v>
      </c>
      <c r="J868" s="180">
        <v>2300</v>
      </c>
      <c r="K868" s="182">
        <f t="shared" si="49"/>
        <v>7288.99</v>
      </c>
      <c r="L868" s="183" t="s">
        <v>1031</v>
      </c>
      <c r="M868" s="196"/>
    </row>
    <row r="869" spans="1:13" s="102" customFormat="1" ht="39.75" customHeight="1" x14ac:dyDescent="0.25">
      <c r="A869" s="132">
        <f t="shared" si="50"/>
        <v>859</v>
      </c>
      <c r="B869" s="133" t="s">
        <v>932</v>
      </c>
      <c r="C869" s="161" t="s">
        <v>1806</v>
      </c>
      <c r="D869" s="179" t="s">
        <v>937</v>
      </c>
      <c r="E869" s="180">
        <v>73.59</v>
      </c>
      <c r="F869" s="181">
        <f t="shared" si="51"/>
        <v>60.999999999999993</v>
      </c>
      <c r="G869" s="180">
        <v>4488.99</v>
      </c>
      <c r="H869" s="180"/>
      <c r="I869" s="180">
        <v>500</v>
      </c>
      <c r="J869" s="180">
        <v>2300</v>
      </c>
      <c r="K869" s="182">
        <f t="shared" si="49"/>
        <v>7288.99</v>
      </c>
      <c r="L869" s="183" t="s">
        <v>1031</v>
      </c>
      <c r="M869" s="196"/>
    </row>
    <row r="870" spans="1:13" s="102" customFormat="1" ht="39.75" customHeight="1" x14ac:dyDescent="0.25">
      <c r="A870" s="132">
        <f t="shared" si="50"/>
        <v>860</v>
      </c>
      <c r="B870" s="133" t="s">
        <v>932</v>
      </c>
      <c r="C870" s="161" t="s">
        <v>1807</v>
      </c>
      <c r="D870" s="179" t="s">
        <v>937</v>
      </c>
      <c r="E870" s="180">
        <v>73.59</v>
      </c>
      <c r="F870" s="181">
        <f t="shared" si="51"/>
        <v>60.999999999999993</v>
      </c>
      <c r="G870" s="180">
        <v>4488.99</v>
      </c>
      <c r="H870" s="180"/>
      <c r="I870" s="180">
        <v>500</v>
      </c>
      <c r="J870" s="180">
        <v>2300</v>
      </c>
      <c r="K870" s="182">
        <f t="shared" si="49"/>
        <v>7288.99</v>
      </c>
      <c r="L870" s="183" t="s">
        <v>1031</v>
      </c>
      <c r="M870" s="196"/>
    </row>
    <row r="871" spans="1:13" s="102" customFormat="1" ht="39.75" customHeight="1" x14ac:dyDescent="0.25">
      <c r="A871" s="132">
        <f t="shared" si="50"/>
        <v>861</v>
      </c>
      <c r="B871" s="133" t="s">
        <v>932</v>
      </c>
      <c r="C871" s="161" t="s">
        <v>1808</v>
      </c>
      <c r="D871" s="179" t="s">
        <v>937</v>
      </c>
      <c r="E871" s="180">
        <v>73.59</v>
      </c>
      <c r="F871" s="181">
        <f t="shared" si="51"/>
        <v>60.999999999999993</v>
      </c>
      <c r="G871" s="180">
        <v>4488.99</v>
      </c>
      <c r="H871" s="180"/>
      <c r="I871" s="180">
        <v>500</v>
      </c>
      <c r="J871" s="180">
        <v>2300</v>
      </c>
      <c r="K871" s="182">
        <f t="shared" si="49"/>
        <v>7288.99</v>
      </c>
      <c r="L871" s="183" t="s">
        <v>1031</v>
      </c>
      <c r="M871" s="196"/>
    </row>
    <row r="872" spans="1:13" s="102" customFormat="1" ht="39.75" customHeight="1" x14ac:dyDescent="0.25">
      <c r="A872" s="132">
        <f t="shared" si="50"/>
        <v>862</v>
      </c>
      <c r="B872" s="133" t="s">
        <v>932</v>
      </c>
      <c r="C872" s="161" t="s">
        <v>1809</v>
      </c>
      <c r="D872" s="179" t="s">
        <v>937</v>
      </c>
      <c r="E872" s="180">
        <v>73.59</v>
      </c>
      <c r="F872" s="181">
        <f t="shared" si="51"/>
        <v>60.999999999999993</v>
      </c>
      <c r="G872" s="180">
        <v>4488.99</v>
      </c>
      <c r="H872" s="180"/>
      <c r="I872" s="180">
        <v>500</v>
      </c>
      <c r="J872" s="180">
        <v>2300</v>
      </c>
      <c r="K872" s="182">
        <f t="shared" si="49"/>
        <v>7288.99</v>
      </c>
      <c r="L872" s="183" t="s">
        <v>1031</v>
      </c>
      <c r="M872" s="196"/>
    </row>
    <row r="873" spans="1:13" s="102" customFormat="1" ht="39.75" customHeight="1" x14ac:dyDescent="0.25">
      <c r="A873" s="132">
        <f t="shared" si="50"/>
        <v>863</v>
      </c>
      <c r="B873" s="133" t="s">
        <v>932</v>
      </c>
      <c r="C873" s="161" t="s">
        <v>1810</v>
      </c>
      <c r="D873" s="179" t="s">
        <v>937</v>
      </c>
      <c r="E873" s="180">
        <v>73.59</v>
      </c>
      <c r="F873" s="181">
        <f t="shared" si="51"/>
        <v>60.999999999999993</v>
      </c>
      <c r="G873" s="180">
        <v>4488.99</v>
      </c>
      <c r="H873" s="180"/>
      <c r="I873" s="180">
        <v>500</v>
      </c>
      <c r="J873" s="180">
        <v>2300</v>
      </c>
      <c r="K873" s="182">
        <f t="shared" si="49"/>
        <v>7288.99</v>
      </c>
      <c r="L873" s="183" t="s">
        <v>1031</v>
      </c>
      <c r="M873" s="196"/>
    </row>
    <row r="874" spans="1:13" s="102" customFormat="1" ht="39.75" customHeight="1" x14ac:dyDescent="0.25">
      <c r="A874" s="132">
        <f t="shared" si="50"/>
        <v>864</v>
      </c>
      <c r="B874" s="133" t="s">
        <v>932</v>
      </c>
      <c r="C874" s="161" t="s">
        <v>1811</v>
      </c>
      <c r="D874" s="179" t="s">
        <v>937</v>
      </c>
      <c r="E874" s="180">
        <v>73.59</v>
      </c>
      <c r="F874" s="181">
        <f t="shared" si="51"/>
        <v>60.999999999999993</v>
      </c>
      <c r="G874" s="180">
        <v>4488.99</v>
      </c>
      <c r="H874" s="180"/>
      <c r="I874" s="180">
        <v>500</v>
      </c>
      <c r="J874" s="180">
        <v>2300</v>
      </c>
      <c r="K874" s="182">
        <f t="shared" si="49"/>
        <v>7288.99</v>
      </c>
      <c r="L874" s="183" t="s">
        <v>1031</v>
      </c>
      <c r="M874" s="196"/>
    </row>
    <row r="875" spans="1:13" s="102" customFormat="1" ht="39.75" customHeight="1" x14ac:dyDescent="0.25">
      <c r="A875" s="132">
        <f t="shared" si="50"/>
        <v>865</v>
      </c>
      <c r="B875" s="133" t="s">
        <v>932</v>
      </c>
      <c r="C875" s="161" t="s">
        <v>1812</v>
      </c>
      <c r="D875" s="179" t="s">
        <v>937</v>
      </c>
      <c r="E875" s="180">
        <v>73.59</v>
      </c>
      <c r="F875" s="181">
        <f t="shared" si="51"/>
        <v>60.999999999999993</v>
      </c>
      <c r="G875" s="180">
        <v>4488.99</v>
      </c>
      <c r="H875" s="180"/>
      <c r="I875" s="180">
        <v>500</v>
      </c>
      <c r="J875" s="180">
        <v>2300</v>
      </c>
      <c r="K875" s="182">
        <f t="shared" si="49"/>
        <v>7288.99</v>
      </c>
      <c r="L875" s="183" t="s">
        <v>1031</v>
      </c>
      <c r="M875" s="196"/>
    </row>
    <row r="876" spans="1:13" s="102" customFormat="1" ht="39.75" customHeight="1" x14ac:dyDescent="0.25">
      <c r="A876" s="132">
        <f t="shared" si="50"/>
        <v>866</v>
      </c>
      <c r="B876" s="133" t="s">
        <v>932</v>
      </c>
      <c r="C876" s="161" t="s">
        <v>1813</v>
      </c>
      <c r="D876" s="179" t="s">
        <v>937</v>
      </c>
      <c r="E876" s="180">
        <v>73.59</v>
      </c>
      <c r="F876" s="181">
        <f t="shared" si="51"/>
        <v>60.999999999999993</v>
      </c>
      <c r="G876" s="180">
        <v>4488.99</v>
      </c>
      <c r="H876" s="180"/>
      <c r="I876" s="180">
        <v>500</v>
      </c>
      <c r="J876" s="180">
        <v>2300</v>
      </c>
      <c r="K876" s="182">
        <f t="shared" si="49"/>
        <v>7288.99</v>
      </c>
      <c r="L876" s="183" t="s">
        <v>1031</v>
      </c>
      <c r="M876" s="196"/>
    </row>
    <row r="877" spans="1:13" s="102" customFormat="1" ht="39.75" customHeight="1" x14ac:dyDescent="0.25">
      <c r="A877" s="132">
        <f t="shared" si="50"/>
        <v>867</v>
      </c>
      <c r="B877" s="133" t="s">
        <v>932</v>
      </c>
      <c r="C877" s="161" t="s">
        <v>1814</v>
      </c>
      <c r="D877" s="179" t="s">
        <v>937</v>
      </c>
      <c r="E877" s="180">
        <v>73.59</v>
      </c>
      <c r="F877" s="181">
        <f t="shared" si="51"/>
        <v>60.999999999999993</v>
      </c>
      <c r="G877" s="180">
        <v>4488.99</v>
      </c>
      <c r="H877" s="180"/>
      <c r="I877" s="180">
        <v>500</v>
      </c>
      <c r="J877" s="180">
        <v>2300</v>
      </c>
      <c r="K877" s="182">
        <f t="shared" si="49"/>
        <v>7288.99</v>
      </c>
      <c r="L877" s="183" t="s">
        <v>1031</v>
      </c>
      <c r="M877" s="196"/>
    </row>
    <row r="878" spans="1:13" s="102" customFormat="1" ht="39.75" customHeight="1" x14ac:dyDescent="0.25">
      <c r="A878" s="132">
        <f t="shared" si="50"/>
        <v>868</v>
      </c>
      <c r="B878" s="133" t="s">
        <v>932</v>
      </c>
      <c r="C878" s="161" t="s">
        <v>1815</v>
      </c>
      <c r="D878" s="179" t="s">
        <v>937</v>
      </c>
      <c r="E878" s="180">
        <v>73.59</v>
      </c>
      <c r="F878" s="181">
        <f t="shared" si="51"/>
        <v>60.999999999999993</v>
      </c>
      <c r="G878" s="180">
        <v>4488.99</v>
      </c>
      <c r="H878" s="180"/>
      <c r="I878" s="180">
        <v>500</v>
      </c>
      <c r="J878" s="180">
        <v>2300</v>
      </c>
      <c r="K878" s="182">
        <f t="shared" si="49"/>
        <v>7288.99</v>
      </c>
      <c r="L878" s="183" t="s">
        <v>1031</v>
      </c>
      <c r="M878" s="196"/>
    </row>
    <row r="879" spans="1:13" s="102" customFormat="1" ht="39.75" customHeight="1" x14ac:dyDescent="0.25">
      <c r="A879" s="132">
        <f t="shared" si="50"/>
        <v>869</v>
      </c>
      <c r="B879" s="133"/>
      <c r="C879" s="161" t="s">
        <v>1816</v>
      </c>
      <c r="D879" s="179" t="s">
        <v>937</v>
      </c>
      <c r="E879" s="180">
        <v>73.59</v>
      </c>
      <c r="F879" s="181">
        <f t="shared" ref="F879:F915" si="52">G879/E879</f>
        <v>87</v>
      </c>
      <c r="G879" s="180">
        <v>6402.33</v>
      </c>
      <c r="H879" s="180"/>
      <c r="I879" s="180">
        <v>676.34</v>
      </c>
      <c r="J879" s="180">
        <v>3296.67</v>
      </c>
      <c r="K879" s="182">
        <f>SUM(G879:J879)</f>
        <v>10375.34</v>
      </c>
      <c r="L879" s="183" t="s">
        <v>1817</v>
      </c>
      <c r="M879" s="196"/>
    </row>
    <row r="880" spans="1:13" s="102" customFormat="1" ht="39.75" customHeight="1" x14ac:dyDescent="0.25">
      <c r="A880" s="132">
        <f t="shared" si="50"/>
        <v>870</v>
      </c>
      <c r="B880" s="133"/>
      <c r="C880" s="161" t="s">
        <v>1818</v>
      </c>
      <c r="D880" s="179" t="s">
        <v>934</v>
      </c>
      <c r="E880" s="180">
        <v>71.400000000000006</v>
      </c>
      <c r="F880" s="181">
        <f t="shared" si="52"/>
        <v>24.999999999999996</v>
      </c>
      <c r="G880" s="180">
        <v>1785</v>
      </c>
      <c r="H880" s="180"/>
      <c r="I880" s="180">
        <v>208.33</v>
      </c>
      <c r="J880" s="180">
        <v>1150</v>
      </c>
      <c r="K880" s="182">
        <f>SUM(G880:J880)</f>
        <v>3143.33</v>
      </c>
      <c r="L880" s="183" t="s">
        <v>1819</v>
      </c>
      <c r="M880" s="196"/>
    </row>
    <row r="881" spans="1:13" s="102" customFormat="1" ht="39.75" customHeight="1" x14ac:dyDescent="0.25">
      <c r="A881" s="132">
        <f t="shared" si="50"/>
        <v>871</v>
      </c>
      <c r="B881" s="133"/>
      <c r="C881" s="161" t="s">
        <v>1820</v>
      </c>
      <c r="D881" s="179" t="s">
        <v>937</v>
      </c>
      <c r="E881" s="180">
        <v>73.59</v>
      </c>
      <c r="F881" s="181">
        <f t="shared" si="52"/>
        <v>60.999999999999993</v>
      </c>
      <c r="G881" s="180">
        <v>4488.99</v>
      </c>
      <c r="H881" s="180"/>
      <c r="I881" s="180">
        <v>500</v>
      </c>
      <c r="J881" s="180">
        <v>2300</v>
      </c>
      <c r="K881" s="182">
        <f t="shared" ref="K881:K915" si="53">SUM(G881:J881)</f>
        <v>7288.99</v>
      </c>
      <c r="L881" s="183" t="s">
        <v>1821</v>
      </c>
      <c r="M881" s="196"/>
    </row>
    <row r="882" spans="1:13" s="102" customFormat="1" ht="39.75" customHeight="1" x14ac:dyDescent="0.25">
      <c r="A882" s="132">
        <f t="shared" si="50"/>
        <v>872</v>
      </c>
      <c r="B882" s="133"/>
      <c r="C882" s="161" t="s">
        <v>1822</v>
      </c>
      <c r="D882" s="179" t="s">
        <v>937</v>
      </c>
      <c r="E882" s="180">
        <v>73.59</v>
      </c>
      <c r="F882" s="181">
        <f t="shared" si="52"/>
        <v>60.999999999999993</v>
      </c>
      <c r="G882" s="180">
        <v>4488.99</v>
      </c>
      <c r="H882" s="180"/>
      <c r="I882" s="180">
        <v>500</v>
      </c>
      <c r="J882" s="180">
        <v>2300</v>
      </c>
      <c r="K882" s="182">
        <f t="shared" si="53"/>
        <v>7288.99</v>
      </c>
      <c r="L882" s="183" t="s">
        <v>1821</v>
      </c>
      <c r="M882" s="196"/>
    </row>
    <row r="883" spans="1:13" s="102" customFormat="1" ht="39.75" customHeight="1" x14ac:dyDescent="0.25">
      <c r="A883" s="132">
        <f t="shared" si="50"/>
        <v>873</v>
      </c>
      <c r="B883" s="133"/>
      <c r="C883" s="161" t="s">
        <v>1823</v>
      </c>
      <c r="D883" s="179" t="s">
        <v>937</v>
      </c>
      <c r="E883" s="180">
        <v>73.59</v>
      </c>
      <c r="F883" s="181">
        <f t="shared" si="52"/>
        <v>60.999999999999993</v>
      </c>
      <c r="G883" s="180">
        <v>4488.99</v>
      </c>
      <c r="H883" s="180"/>
      <c r="I883" s="180">
        <v>500</v>
      </c>
      <c r="J883" s="180">
        <v>2300</v>
      </c>
      <c r="K883" s="182">
        <f t="shared" si="53"/>
        <v>7288.99</v>
      </c>
      <c r="L883" s="183" t="s">
        <v>1821</v>
      </c>
      <c r="M883" s="196"/>
    </row>
    <row r="884" spans="1:13" s="102" customFormat="1" ht="39.75" customHeight="1" x14ac:dyDescent="0.25">
      <c r="A884" s="132">
        <f t="shared" si="50"/>
        <v>874</v>
      </c>
      <c r="B884" s="133"/>
      <c r="C884" s="161" t="s">
        <v>1824</v>
      </c>
      <c r="D884" s="179" t="s">
        <v>937</v>
      </c>
      <c r="E884" s="180">
        <v>73.59</v>
      </c>
      <c r="F884" s="181">
        <f t="shared" si="52"/>
        <v>60.999999999999993</v>
      </c>
      <c r="G884" s="180">
        <v>4488.99</v>
      </c>
      <c r="H884" s="180"/>
      <c r="I884" s="180">
        <v>500</v>
      </c>
      <c r="J884" s="180">
        <v>2300</v>
      </c>
      <c r="K884" s="182">
        <f t="shared" si="53"/>
        <v>7288.99</v>
      </c>
      <c r="L884" s="183" t="s">
        <v>1821</v>
      </c>
      <c r="M884" s="196"/>
    </row>
    <row r="885" spans="1:13" s="102" customFormat="1" ht="39.75" customHeight="1" x14ac:dyDescent="0.25">
      <c r="A885" s="132">
        <f t="shared" si="50"/>
        <v>875</v>
      </c>
      <c r="B885" s="133"/>
      <c r="C885" s="161" t="s">
        <v>1825</v>
      </c>
      <c r="D885" s="179" t="s">
        <v>937</v>
      </c>
      <c r="E885" s="180">
        <v>73.59</v>
      </c>
      <c r="F885" s="181">
        <f t="shared" si="52"/>
        <v>60.999999999999993</v>
      </c>
      <c r="G885" s="180">
        <v>4488.99</v>
      </c>
      <c r="H885" s="180"/>
      <c r="I885" s="180">
        <v>500</v>
      </c>
      <c r="J885" s="180">
        <v>2300</v>
      </c>
      <c r="K885" s="182">
        <f t="shared" si="53"/>
        <v>7288.99</v>
      </c>
      <c r="L885" s="183" t="s">
        <v>1821</v>
      </c>
      <c r="M885" s="196"/>
    </row>
    <row r="886" spans="1:13" s="102" customFormat="1" ht="39.75" customHeight="1" x14ac:dyDescent="0.25">
      <c r="A886" s="132">
        <f t="shared" si="50"/>
        <v>876</v>
      </c>
      <c r="B886" s="133"/>
      <c r="C886" s="161" t="s">
        <v>1826</v>
      </c>
      <c r="D886" s="179" t="s">
        <v>937</v>
      </c>
      <c r="E886" s="180">
        <v>73.59</v>
      </c>
      <c r="F886" s="181">
        <f t="shared" si="52"/>
        <v>60.999999999999993</v>
      </c>
      <c r="G886" s="180">
        <v>4488.99</v>
      </c>
      <c r="H886" s="180"/>
      <c r="I886" s="180">
        <v>500</v>
      </c>
      <c r="J886" s="180">
        <v>2300</v>
      </c>
      <c r="K886" s="182">
        <f t="shared" si="53"/>
        <v>7288.99</v>
      </c>
      <c r="L886" s="183" t="s">
        <v>1821</v>
      </c>
      <c r="M886" s="196"/>
    </row>
    <row r="887" spans="1:13" s="102" customFormat="1" ht="39.75" customHeight="1" x14ac:dyDescent="0.25">
      <c r="A887" s="132">
        <f t="shared" si="50"/>
        <v>877</v>
      </c>
      <c r="B887" s="133"/>
      <c r="C887" s="161" t="s">
        <v>1827</v>
      </c>
      <c r="D887" s="179" t="s">
        <v>937</v>
      </c>
      <c r="E887" s="180">
        <v>73.59</v>
      </c>
      <c r="F887" s="181">
        <f t="shared" si="52"/>
        <v>60.999999999999993</v>
      </c>
      <c r="G887" s="180">
        <v>4488.99</v>
      </c>
      <c r="H887" s="180"/>
      <c r="I887" s="180">
        <v>500</v>
      </c>
      <c r="J887" s="180">
        <v>2300</v>
      </c>
      <c r="K887" s="182">
        <f t="shared" si="53"/>
        <v>7288.99</v>
      </c>
      <c r="L887" s="183" t="s">
        <v>1821</v>
      </c>
      <c r="M887" s="196"/>
    </row>
    <row r="888" spans="1:13" s="102" customFormat="1" ht="39.75" customHeight="1" x14ac:dyDescent="0.25">
      <c r="A888" s="132">
        <f t="shared" si="50"/>
        <v>878</v>
      </c>
      <c r="B888" s="133"/>
      <c r="C888" s="161" t="s">
        <v>1828</v>
      </c>
      <c r="D888" s="179" t="s">
        <v>937</v>
      </c>
      <c r="E888" s="180">
        <v>73.59</v>
      </c>
      <c r="F888" s="181">
        <f t="shared" si="52"/>
        <v>60.999999999999993</v>
      </c>
      <c r="G888" s="180">
        <v>4488.99</v>
      </c>
      <c r="H888" s="180"/>
      <c r="I888" s="180">
        <v>500</v>
      </c>
      <c r="J888" s="180">
        <v>2300</v>
      </c>
      <c r="K888" s="182">
        <f t="shared" si="53"/>
        <v>7288.99</v>
      </c>
      <c r="L888" s="183" t="s">
        <v>1821</v>
      </c>
      <c r="M888" s="196"/>
    </row>
    <row r="889" spans="1:13" s="102" customFormat="1" ht="39.75" customHeight="1" x14ac:dyDescent="0.25">
      <c r="A889" s="132">
        <f t="shared" si="50"/>
        <v>879</v>
      </c>
      <c r="B889" s="133"/>
      <c r="C889" s="161" t="s">
        <v>1829</v>
      </c>
      <c r="D889" s="179" t="s">
        <v>937</v>
      </c>
      <c r="E889" s="180">
        <v>73.59</v>
      </c>
      <c r="F889" s="181">
        <f t="shared" si="52"/>
        <v>60.999999999999993</v>
      </c>
      <c r="G889" s="180">
        <v>4488.99</v>
      </c>
      <c r="H889" s="180"/>
      <c r="I889" s="180">
        <v>500</v>
      </c>
      <c r="J889" s="180">
        <v>2300</v>
      </c>
      <c r="K889" s="182">
        <f t="shared" si="53"/>
        <v>7288.99</v>
      </c>
      <c r="L889" s="183" t="s">
        <v>1821</v>
      </c>
      <c r="M889" s="196"/>
    </row>
    <row r="890" spans="1:13" s="102" customFormat="1" ht="39.75" customHeight="1" x14ac:dyDescent="0.25">
      <c r="A890" s="132">
        <f t="shared" si="50"/>
        <v>880</v>
      </c>
      <c r="B890" s="133"/>
      <c r="C890" s="161" t="s">
        <v>1830</v>
      </c>
      <c r="D890" s="179" t="s">
        <v>937</v>
      </c>
      <c r="E890" s="180">
        <v>73.59</v>
      </c>
      <c r="F890" s="181">
        <f t="shared" si="52"/>
        <v>60.999999999999993</v>
      </c>
      <c r="G890" s="180">
        <v>4488.99</v>
      </c>
      <c r="H890" s="180"/>
      <c r="I890" s="180">
        <v>500</v>
      </c>
      <c r="J890" s="180">
        <v>2300</v>
      </c>
      <c r="K890" s="182">
        <f t="shared" si="53"/>
        <v>7288.99</v>
      </c>
      <c r="L890" s="183" t="s">
        <v>1821</v>
      </c>
      <c r="M890" s="196"/>
    </row>
    <row r="891" spans="1:13" s="102" customFormat="1" ht="39.75" customHeight="1" x14ac:dyDescent="0.25">
      <c r="A891" s="132">
        <f t="shared" si="50"/>
        <v>881</v>
      </c>
      <c r="B891" s="133"/>
      <c r="C891" s="161" t="s">
        <v>1831</v>
      </c>
      <c r="D891" s="179" t="s">
        <v>937</v>
      </c>
      <c r="E891" s="180">
        <v>73.59</v>
      </c>
      <c r="F891" s="181">
        <f t="shared" si="52"/>
        <v>60.999999999999993</v>
      </c>
      <c r="G891" s="180">
        <v>4488.99</v>
      </c>
      <c r="H891" s="180"/>
      <c r="I891" s="180">
        <v>500</v>
      </c>
      <c r="J891" s="180">
        <v>2300</v>
      </c>
      <c r="K891" s="182">
        <f t="shared" si="53"/>
        <v>7288.99</v>
      </c>
      <c r="L891" s="183" t="s">
        <v>1821</v>
      </c>
      <c r="M891" s="196"/>
    </row>
    <row r="892" spans="1:13" s="102" customFormat="1" ht="39.75" customHeight="1" x14ac:dyDescent="0.25">
      <c r="A892" s="132">
        <f t="shared" si="50"/>
        <v>882</v>
      </c>
      <c r="B892" s="133"/>
      <c r="C892" s="161" t="s">
        <v>1832</v>
      </c>
      <c r="D892" s="179" t="s">
        <v>937</v>
      </c>
      <c r="E892" s="180">
        <v>73.59</v>
      </c>
      <c r="F892" s="181">
        <f t="shared" si="52"/>
        <v>60.999999999999993</v>
      </c>
      <c r="G892" s="180">
        <v>4488.99</v>
      </c>
      <c r="H892" s="180"/>
      <c r="I892" s="180">
        <v>500</v>
      </c>
      <c r="J892" s="180">
        <v>2300</v>
      </c>
      <c r="K892" s="182">
        <f t="shared" si="53"/>
        <v>7288.99</v>
      </c>
      <c r="L892" s="183" t="s">
        <v>1821</v>
      </c>
      <c r="M892" s="196"/>
    </row>
    <row r="893" spans="1:13" s="102" customFormat="1" ht="39.75" customHeight="1" x14ac:dyDescent="0.25">
      <c r="A893" s="132">
        <f t="shared" si="50"/>
        <v>883</v>
      </c>
      <c r="B893" s="133"/>
      <c r="C893" s="161" t="s">
        <v>1833</v>
      </c>
      <c r="D893" s="179" t="s">
        <v>937</v>
      </c>
      <c r="E893" s="180">
        <v>73.59</v>
      </c>
      <c r="F893" s="181">
        <f t="shared" si="52"/>
        <v>60.999999999999993</v>
      </c>
      <c r="G893" s="180">
        <v>4488.99</v>
      </c>
      <c r="H893" s="180"/>
      <c r="I893" s="180">
        <v>500</v>
      </c>
      <c r="J893" s="180">
        <v>2300</v>
      </c>
      <c r="K893" s="182">
        <f t="shared" si="53"/>
        <v>7288.99</v>
      </c>
      <c r="L893" s="183" t="s">
        <v>1821</v>
      </c>
      <c r="M893" s="196"/>
    </row>
    <row r="894" spans="1:13" s="102" customFormat="1" ht="39.75" customHeight="1" x14ac:dyDescent="0.25">
      <c r="A894" s="132">
        <f t="shared" si="50"/>
        <v>884</v>
      </c>
      <c r="B894" s="133"/>
      <c r="C894" s="161" t="s">
        <v>1834</v>
      </c>
      <c r="D894" s="179" t="s">
        <v>937</v>
      </c>
      <c r="E894" s="180">
        <v>73.59</v>
      </c>
      <c r="F894" s="181">
        <f t="shared" si="52"/>
        <v>60.999999999999993</v>
      </c>
      <c r="G894" s="180">
        <v>4488.99</v>
      </c>
      <c r="H894" s="180"/>
      <c r="I894" s="180">
        <v>500</v>
      </c>
      <c r="J894" s="180">
        <v>2300</v>
      </c>
      <c r="K894" s="182">
        <f t="shared" si="53"/>
        <v>7288.99</v>
      </c>
      <c r="L894" s="183" t="s">
        <v>1821</v>
      </c>
      <c r="M894" s="196"/>
    </row>
    <row r="895" spans="1:13" s="102" customFormat="1" ht="39.75" customHeight="1" x14ac:dyDescent="0.25">
      <c r="A895" s="132">
        <f t="shared" si="50"/>
        <v>885</v>
      </c>
      <c r="B895" s="133"/>
      <c r="C895" s="161" t="s">
        <v>1835</v>
      </c>
      <c r="D895" s="179" t="s">
        <v>937</v>
      </c>
      <c r="E895" s="180">
        <v>73.59</v>
      </c>
      <c r="F895" s="181">
        <f t="shared" si="52"/>
        <v>60.999999999999993</v>
      </c>
      <c r="G895" s="180">
        <v>4488.99</v>
      </c>
      <c r="H895" s="180"/>
      <c r="I895" s="180">
        <v>500</v>
      </c>
      <c r="J895" s="180">
        <v>2300</v>
      </c>
      <c r="K895" s="182">
        <f t="shared" si="53"/>
        <v>7288.99</v>
      </c>
      <c r="L895" s="183" t="s">
        <v>1821</v>
      </c>
      <c r="M895" s="196"/>
    </row>
    <row r="896" spans="1:13" s="102" customFormat="1" ht="39.75" customHeight="1" x14ac:dyDescent="0.25">
      <c r="A896" s="132">
        <f t="shared" si="50"/>
        <v>886</v>
      </c>
      <c r="B896" s="133"/>
      <c r="C896" s="161" t="s">
        <v>1836</v>
      </c>
      <c r="D896" s="179" t="s">
        <v>937</v>
      </c>
      <c r="E896" s="180">
        <v>73.59</v>
      </c>
      <c r="F896" s="181">
        <f t="shared" si="52"/>
        <v>60.999999999999993</v>
      </c>
      <c r="G896" s="180">
        <v>4488.99</v>
      </c>
      <c r="H896" s="180"/>
      <c r="I896" s="180">
        <v>500</v>
      </c>
      <c r="J896" s="180">
        <v>2300</v>
      </c>
      <c r="K896" s="182">
        <f t="shared" si="53"/>
        <v>7288.99</v>
      </c>
      <c r="L896" s="183" t="s">
        <v>1821</v>
      </c>
      <c r="M896" s="196"/>
    </row>
    <row r="897" spans="1:13" s="102" customFormat="1" ht="39.75" customHeight="1" x14ac:dyDescent="0.25">
      <c r="A897" s="132">
        <f t="shared" si="50"/>
        <v>887</v>
      </c>
      <c r="B897" s="133"/>
      <c r="C897" s="161" t="s">
        <v>1837</v>
      </c>
      <c r="D897" s="179" t="s">
        <v>937</v>
      </c>
      <c r="E897" s="180">
        <v>73.59</v>
      </c>
      <c r="F897" s="181">
        <f t="shared" si="52"/>
        <v>60.999999999999993</v>
      </c>
      <c r="G897" s="180">
        <v>4488.99</v>
      </c>
      <c r="H897" s="180"/>
      <c r="I897" s="180">
        <v>500</v>
      </c>
      <c r="J897" s="180">
        <v>2300</v>
      </c>
      <c r="K897" s="182">
        <f t="shared" si="53"/>
        <v>7288.99</v>
      </c>
      <c r="L897" s="183" t="s">
        <v>1821</v>
      </c>
      <c r="M897" s="196"/>
    </row>
    <row r="898" spans="1:13" s="102" customFormat="1" ht="39.75" customHeight="1" x14ac:dyDescent="0.25">
      <c r="A898" s="132">
        <f t="shared" si="50"/>
        <v>888</v>
      </c>
      <c r="B898" s="133"/>
      <c r="C898" s="161" t="s">
        <v>1838</v>
      </c>
      <c r="D898" s="179" t="s">
        <v>937</v>
      </c>
      <c r="E898" s="180">
        <v>73.59</v>
      </c>
      <c r="F898" s="181">
        <f t="shared" si="52"/>
        <v>60.999999999999993</v>
      </c>
      <c r="G898" s="180">
        <v>4488.99</v>
      </c>
      <c r="H898" s="180"/>
      <c r="I898" s="180">
        <v>500</v>
      </c>
      <c r="J898" s="180">
        <v>2300</v>
      </c>
      <c r="K898" s="182">
        <f t="shared" si="53"/>
        <v>7288.99</v>
      </c>
      <c r="L898" s="183" t="s">
        <v>1821</v>
      </c>
      <c r="M898" s="196"/>
    </row>
    <row r="899" spans="1:13" s="102" customFormat="1" ht="39.75" customHeight="1" x14ac:dyDescent="0.25">
      <c r="A899" s="132">
        <f t="shared" si="50"/>
        <v>889</v>
      </c>
      <c r="B899" s="133"/>
      <c r="C899" s="161" t="s">
        <v>1839</v>
      </c>
      <c r="D899" s="179" t="s">
        <v>937</v>
      </c>
      <c r="E899" s="180">
        <v>73.59</v>
      </c>
      <c r="F899" s="181">
        <f t="shared" si="52"/>
        <v>60.999999999999993</v>
      </c>
      <c r="G899" s="180">
        <v>4488.99</v>
      </c>
      <c r="H899" s="180"/>
      <c r="I899" s="180">
        <v>500</v>
      </c>
      <c r="J899" s="180">
        <v>2300</v>
      </c>
      <c r="K899" s="182">
        <f t="shared" si="53"/>
        <v>7288.99</v>
      </c>
      <c r="L899" s="183" t="s">
        <v>1821</v>
      </c>
      <c r="M899" s="196"/>
    </row>
    <row r="900" spans="1:13" s="102" customFormat="1" ht="39.75" customHeight="1" x14ac:dyDescent="0.25">
      <c r="A900" s="132">
        <f t="shared" si="50"/>
        <v>890</v>
      </c>
      <c r="B900" s="133"/>
      <c r="C900" s="161" t="s">
        <v>1840</v>
      </c>
      <c r="D900" s="179" t="s">
        <v>937</v>
      </c>
      <c r="E900" s="180">
        <v>73.59</v>
      </c>
      <c r="F900" s="181">
        <f t="shared" si="52"/>
        <v>60.999999999999993</v>
      </c>
      <c r="G900" s="180">
        <v>4488.99</v>
      </c>
      <c r="H900" s="180"/>
      <c r="I900" s="180">
        <v>500</v>
      </c>
      <c r="J900" s="180">
        <v>2300</v>
      </c>
      <c r="K900" s="182">
        <f t="shared" si="53"/>
        <v>7288.99</v>
      </c>
      <c r="L900" s="183" t="s">
        <v>1821</v>
      </c>
      <c r="M900" s="196"/>
    </row>
    <row r="901" spans="1:13" s="102" customFormat="1" ht="39.75" customHeight="1" x14ac:dyDescent="0.25">
      <c r="A901" s="132">
        <f t="shared" si="50"/>
        <v>891</v>
      </c>
      <c r="B901" s="133"/>
      <c r="C901" s="161" t="s">
        <v>1841</v>
      </c>
      <c r="D901" s="179" t="s">
        <v>937</v>
      </c>
      <c r="E901" s="180">
        <v>73.59</v>
      </c>
      <c r="F901" s="181">
        <f t="shared" si="52"/>
        <v>60.999999999999993</v>
      </c>
      <c r="G901" s="180">
        <v>4488.99</v>
      </c>
      <c r="H901" s="180"/>
      <c r="I901" s="180">
        <v>500</v>
      </c>
      <c r="J901" s="180">
        <v>2300</v>
      </c>
      <c r="K901" s="182">
        <f t="shared" si="53"/>
        <v>7288.99</v>
      </c>
      <c r="L901" s="183" t="s">
        <v>1821</v>
      </c>
      <c r="M901" s="196"/>
    </row>
    <row r="902" spans="1:13" s="102" customFormat="1" ht="39.75" customHeight="1" x14ac:dyDescent="0.25">
      <c r="A902" s="132">
        <f t="shared" si="50"/>
        <v>892</v>
      </c>
      <c r="B902" s="133"/>
      <c r="C902" s="161" t="s">
        <v>1842</v>
      </c>
      <c r="D902" s="179" t="s">
        <v>937</v>
      </c>
      <c r="E902" s="180">
        <v>73.59</v>
      </c>
      <c r="F902" s="181">
        <f t="shared" si="52"/>
        <v>60.999999999999993</v>
      </c>
      <c r="G902" s="180">
        <v>4488.99</v>
      </c>
      <c r="H902" s="180"/>
      <c r="I902" s="180">
        <v>500</v>
      </c>
      <c r="J902" s="180">
        <v>2300</v>
      </c>
      <c r="K902" s="182">
        <f t="shared" si="53"/>
        <v>7288.99</v>
      </c>
      <c r="L902" s="183" t="s">
        <v>1821</v>
      </c>
      <c r="M902" s="196"/>
    </row>
    <row r="903" spans="1:13" s="102" customFormat="1" ht="39.75" customHeight="1" x14ac:dyDescent="0.25">
      <c r="A903" s="132">
        <f t="shared" si="50"/>
        <v>893</v>
      </c>
      <c r="B903" s="133"/>
      <c r="C903" s="161" t="s">
        <v>1843</v>
      </c>
      <c r="D903" s="179" t="s">
        <v>937</v>
      </c>
      <c r="E903" s="180">
        <v>73.59</v>
      </c>
      <c r="F903" s="181">
        <f t="shared" si="52"/>
        <v>60.999999999999993</v>
      </c>
      <c r="G903" s="180">
        <v>4488.99</v>
      </c>
      <c r="H903" s="180"/>
      <c r="I903" s="180">
        <v>500</v>
      </c>
      <c r="J903" s="180">
        <v>2300</v>
      </c>
      <c r="K903" s="182">
        <f t="shared" si="53"/>
        <v>7288.99</v>
      </c>
      <c r="L903" s="183" t="s">
        <v>1821</v>
      </c>
      <c r="M903" s="196"/>
    </row>
    <row r="904" spans="1:13" s="102" customFormat="1" ht="39.75" customHeight="1" x14ac:dyDescent="0.25">
      <c r="A904" s="132">
        <f t="shared" si="50"/>
        <v>894</v>
      </c>
      <c r="B904" s="133"/>
      <c r="C904" s="161" t="s">
        <v>1844</v>
      </c>
      <c r="D904" s="179" t="s">
        <v>937</v>
      </c>
      <c r="E904" s="180">
        <v>73.59</v>
      </c>
      <c r="F904" s="181">
        <f t="shared" si="52"/>
        <v>87</v>
      </c>
      <c r="G904" s="180">
        <v>6402.33</v>
      </c>
      <c r="H904" s="180"/>
      <c r="I904" s="180">
        <v>676.34</v>
      </c>
      <c r="J904" s="180">
        <v>3296.67</v>
      </c>
      <c r="K904" s="182">
        <f t="shared" si="53"/>
        <v>10375.34</v>
      </c>
      <c r="L904" s="183" t="s">
        <v>1845</v>
      </c>
      <c r="M904" s="196"/>
    </row>
    <row r="905" spans="1:13" s="102" customFormat="1" ht="39.75" customHeight="1" x14ac:dyDescent="0.25">
      <c r="A905" s="132">
        <f t="shared" si="50"/>
        <v>895</v>
      </c>
      <c r="B905" s="133"/>
      <c r="C905" s="161" t="s">
        <v>1846</v>
      </c>
      <c r="D905" s="179" t="s">
        <v>937</v>
      </c>
      <c r="E905" s="180">
        <v>73.59</v>
      </c>
      <c r="F905" s="181">
        <f t="shared" si="52"/>
        <v>87</v>
      </c>
      <c r="G905" s="180">
        <v>6402.33</v>
      </c>
      <c r="H905" s="180"/>
      <c r="I905" s="180">
        <v>676.34</v>
      </c>
      <c r="J905" s="180">
        <v>3296.67</v>
      </c>
      <c r="K905" s="182">
        <f t="shared" si="53"/>
        <v>10375.34</v>
      </c>
      <c r="L905" s="183" t="s">
        <v>1845</v>
      </c>
      <c r="M905" s="196"/>
    </row>
    <row r="906" spans="1:13" s="102" customFormat="1" ht="39.75" customHeight="1" x14ac:dyDescent="0.25">
      <c r="A906" s="132">
        <f t="shared" si="50"/>
        <v>896</v>
      </c>
      <c r="B906" s="133"/>
      <c r="C906" s="161" t="s">
        <v>1847</v>
      </c>
      <c r="D906" s="179" t="s">
        <v>937</v>
      </c>
      <c r="E906" s="180">
        <v>73.59</v>
      </c>
      <c r="F906" s="181">
        <f t="shared" si="52"/>
        <v>87</v>
      </c>
      <c r="G906" s="180">
        <v>6402.33</v>
      </c>
      <c r="H906" s="180"/>
      <c r="I906" s="180">
        <v>676.34</v>
      </c>
      <c r="J906" s="180">
        <v>3296.67</v>
      </c>
      <c r="K906" s="182">
        <f t="shared" si="53"/>
        <v>10375.34</v>
      </c>
      <c r="L906" s="183" t="s">
        <v>1845</v>
      </c>
      <c r="M906" s="196"/>
    </row>
    <row r="907" spans="1:13" s="102" customFormat="1" ht="39.75" customHeight="1" x14ac:dyDescent="0.25">
      <c r="A907" s="132">
        <f t="shared" si="50"/>
        <v>897</v>
      </c>
      <c r="B907" s="133"/>
      <c r="C907" s="161" t="s">
        <v>1848</v>
      </c>
      <c r="D907" s="179" t="s">
        <v>937</v>
      </c>
      <c r="E907" s="180">
        <v>73.59</v>
      </c>
      <c r="F907" s="181">
        <f t="shared" si="52"/>
        <v>87</v>
      </c>
      <c r="G907" s="180">
        <v>6402.33</v>
      </c>
      <c r="H907" s="180"/>
      <c r="I907" s="180">
        <v>676.34</v>
      </c>
      <c r="J907" s="180">
        <v>3296.67</v>
      </c>
      <c r="K907" s="182">
        <f t="shared" si="53"/>
        <v>10375.34</v>
      </c>
      <c r="L907" s="183" t="s">
        <v>1845</v>
      </c>
      <c r="M907" s="196"/>
    </row>
    <row r="908" spans="1:13" s="102" customFormat="1" ht="39.75" customHeight="1" x14ac:dyDescent="0.25">
      <c r="A908" s="132">
        <f t="shared" si="50"/>
        <v>898</v>
      </c>
      <c r="B908" s="133"/>
      <c r="C908" s="161" t="s">
        <v>1849</v>
      </c>
      <c r="D908" s="179" t="s">
        <v>937</v>
      </c>
      <c r="E908" s="180">
        <v>73.59</v>
      </c>
      <c r="F908" s="181">
        <f t="shared" si="52"/>
        <v>87</v>
      </c>
      <c r="G908" s="180">
        <v>6402.33</v>
      </c>
      <c r="H908" s="180"/>
      <c r="I908" s="180">
        <v>676.34</v>
      </c>
      <c r="J908" s="180">
        <v>3296.67</v>
      </c>
      <c r="K908" s="182">
        <f t="shared" si="53"/>
        <v>10375.34</v>
      </c>
      <c r="L908" s="183" t="s">
        <v>1845</v>
      </c>
      <c r="M908" s="196"/>
    </row>
    <row r="909" spans="1:13" s="102" customFormat="1" ht="39.75" customHeight="1" x14ac:dyDescent="0.25">
      <c r="A909" s="132">
        <f t="shared" si="50"/>
        <v>899</v>
      </c>
      <c r="B909" s="133"/>
      <c r="C909" s="161" t="s">
        <v>1850</v>
      </c>
      <c r="D909" s="179" t="s">
        <v>937</v>
      </c>
      <c r="E909" s="180">
        <v>73.59</v>
      </c>
      <c r="F909" s="181">
        <f t="shared" si="52"/>
        <v>87</v>
      </c>
      <c r="G909" s="180">
        <v>6402.33</v>
      </c>
      <c r="H909" s="180"/>
      <c r="I909" s="180">
        <v>676.34</v>
      </c>
      <c r="J909" s="180">
        <v>3296.67</v>
      </c>
      <c r="K909" s="182">
        <f t="shared" si="53"/>
        <v>10375.34</v>
      </c>
      <c r="L909" s="183" t="s">
        <v>1845</v>
      </c>
      <c r="M909" s="196"/>
    </row>
    <row r="910" spans="1:13" s="102" customFormat="1" ht="39.75" customHeight="1" x14ac:dyDescent="0.25">
      <c r="A910" s="132">
        <f t="shared" ref="A910:A915" si="54">A909+1</f>
        <v>900</v>
      </c>
      <c r="B910" s="133"/>
      <c r="C910" s="161" t="s">
        <v>1851</v>
      </c>
      <c r="D910" s="179" t="s">
        <v>937</v>
      </c>
      <c r="E910" s="180">
        <v>73.59</v>
      </c>
      <c r="F910" s="181">
        <f t="shared" si="52"/>
        <v>87</v>
      </c>
      <c r="G910" s="180">
        <v>6402.33</v>
      </c>
      <c r="H910" s="180"/>
      <c r="I910" s="180">
        <v>676.34</v>
      </c>
      <c r="J910" s="180">
        <v>3296.67</v>
      </c>
      <c r="K910" s="182">
        <f t="shared" si="53"/>
        <v>10375.34</v>
      </c>
      <c r="L910" s="183" t="s">
        <v>1845</v>
      </c>
      <c r="M910" s="196"/>
    </row>
    <row r="911" spans="1:13" s="102" customFormat="1" ht="39.75" customHeight="1" x14ac:dyDescent="0.25">
      <c r="A911" s="132">
        <f t="shared" si="54"/>
        <v>901</v>
      </c>
      <c r="B911" s="133"/>
      <c r="C911" s="161" t="s">
        <v>1852</v>
      </c>
      <c r="D911" s="179" t="s">
        <v>937</v>
      </c>
      <c r="E911" s="180">
        <v>73.59</v>
      </c>
      <c r="F911" s="181">
        <f t="shared" si="52"/>
        <v>87</v>
      </c>
      <c r="G911" s="180">
        <v>6402.33</v>
      </c>
      <c r="H911" s="180"/>
      <c r="I911" s="180">
        <v>676.34</v>
      </c>
      <c r="J911" s="180">
        <v>3296.67</v>
      </c>
      <c r="K911" s="182">
        <f t="shared" si="53"/>
        <v>10375.34</v>
      </c>
      <c r="L911" s="183" t="s">
        <v>1845</v>
      </c>
      <c r="M911" s="196"/>
    </row>
    <row r="912" spans="1:13" s="102" customFormat="1" ht="39.75" customHeight="1" x14ac:dyDescent="0.25">
      <c r="A912" s="132">
        <f t="shared" si="54"/>
        <v>902</v>
      </c>
      <c r="B912" s="133"/>
      <c r="C912" s="161" t="s">
        <v>1853</v>
      </c>
      <c r="D912" s="179" t="s">
        <v>937</v>
      </c>
      <c r="E912" s="180">
        <v>73.59</v>
      </c>
      <c r="F912" s="181">
        <f t="shared" si="52"/>
        <v>87</v>
      </c>
      <c r="G912" s="180">
        <v>6402.33</v>
      </c>
      <c r="H912" s="180"/>
      <c r="I912" s="180">
        <v>676.34</v>
      </c>
      <c r="J912" s="180">
        <v>3296.67</v>
      </c>
      <c r="K912" s="182">
        <f t="shared" si="53"/>
        <v>10375.34</v>
      </c>
      <c r="L912" s="183" t="s">
        <v>1845</v>
      </c>
      <c r="M912" s="196"/>
    </row>
    <row r="913" spans="1:13" s="102" customFormat="1" ht="39.75" customHeight="1" x14ac:dyDescent="0.25">
      <c r="A913" s="132">
        <f t="shared" si="54"/>
        <v>903</v>
      </c>
      <c r="B913" s="133"/>
      <c r="C913" s="161" t="s">
        <v>1854</v>
      </c>
      <c r="D913" s="179" t="s">
        <v>937</v>
      </c>
      <c r="E913" s="180">
        <v>73.59</v>
      </c>
      <c r="F913" s="181">
        <f t="shared" si="52"/>
        <v>87</v>
      </c>
      <c r="G913" s="180">
        <v>6402.33</v>
      </c>
      <c r="H913" s="180"/>
      <c r="I913" s="180">
        <v>676.34</v>
      </c>
      <c r="J913" s="180">
        <v>3296.67</v>
      </c>
      <c r="K913" s="182">
        <f t="shared" si="53"/>
        <v>10375.34</v>
      </c>
      <c r="L913" s="183" t="s">
        <v>1845</v>
      </c>
      <c r="M913" s="196"/>
    </row>
    <row r="914" spans="1:13" s="102" customFormat="1" ht="39.75" customHeight="1" x14ac:dyDescent="0.25">
      <c r="A914" s="132">
        <f t="shared" si="54"/>
        <v>904</v>
      </c>
      <c r="B914" s="133"/>
      <c r="C914" s="161" t="s">
        <v>1855</v>
      </c>
      <c r="D914" s="179" t="s">
        <v>937</v>
      </c>
      <c r="E914" s="180">
        <v>73.59</v>
      </c>
      <c r="F914" s="181">
        <f t="shared" si="52"/>
        <v>87</v>
      </c>
      <c r="G914" s="180">
        <v>6402.33</v>
      </c>
      <c r="H914" s="180"/>
      <c r="I914" s="180">
        <v>676.34</v>
      </c>
      <c r="J914" s="180">
        <v>3296.67</v>
      </c>
      <c r="K914" s="182">
        <f t="shared" si="53"/>
        <v>10375.34</v>
      </c>
      <c r="L914" s="183" t="s">
        <v>1845</v>
      </c>
      <c r="M914" s="196"/>
    </row>
    <row r="915" spans="1:13" s="102" customFormat="1" ht="39.75" customHeight="1" x14ac:dyDescent="0.25">
      <c r="A915" s="132">
        <f t="shared" si="54"/>
        <v>905</v>
      </c>
      <c r="B915" s="133"/>
      <c r="C915" s="161" t="s">
        <v>1856</v>
      </c>
      <c r="D915" s="179" t="s">
        <v>937</v>
      </c>
      <c r="E915" s="180">
        <v>73.59</v>
      </c>
      <c r="F915" s="181">
        <f t="shared" si="52"/>
        <v>90.999999999999986</v>
      </c>
      <c r="G915" s="180">
        <v>6696.69</v>
      </c>
      <c r="H915" s="180"/>
      <c r="I915" s="180">
        <v>750</v>
      </c>
      <c r="J915" s="180">
        <v>3450</v>
      </c>
      <c r="K915" s="182">
        <f t="shared" si="53"/>
        <v>10896.689999999999</v>
      </c>
      <c r="L915" s="183" t="s">
        <v>1857</v>
      </c>
      <c r="M915" s="196"/>
    </row>
  </sheetData>
  <autoFilter ref="A10:M915" xr:uid="{F333104E-96AE-4D40-A05B-8A2DDC7281BD}"/>
  <mergeCells count="3">
    <mergeCell ref="E1:L4"/>
    <mergeCell ref="A6:L6"/>
    <mergeCell ref="A7:M8"/>
  </mergeCells>
  <conditionalFormatting sqref="C1:C6 C9">
    <cfRule type="duplicateValues" dxfId="25" priority="15"/>
    <cfRule type="duplicateValues" dxfId="24" priority="16"/>
    <cfRule type="duplicateValues" dxfId="23" priority="17"/>
    <cfRule type="duplicateValues" dxfId="22" priority="18"/>
    <cfRule type="duplicateValues" dxfId="21" priority="19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/>
    <cfRule type="duplicateValues" dxfId="15" priority="25"/>
    <cfRule type="duplicateValues" dxfId="14" priority="26"/>
  </conditionalFormatting>
  <conditionalFormatting sqref="C1:C6 C9:C1048576">
    <cfRule type="duplicateValues" dxfId="13" priority="1"/>
  </conditionalFormatting>
  <conditionalFormatting sqref="C10"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  <cfRule type="duplicateValues" dxfId="1" priority="14"/>
  </conditionalFormatting>
  <conditionalFormatting sqref="C908:C912 C1:C6 C914:C1048576 C9:C900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0972-D1DF-4613-9B90-ABCD4B00DC9B}">
  <sheetPr>
    <tabColor rgb="FFFFFF00"/>
  </sheetPr>
  <dimension ref="A1:Q45"/>
  <sheetViews>
    <sheetView zoomScale="90" zoomScaleNormal="90" workbookViewId="0">
      <selection activeCell="J12" sqref="J12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  <col min="8" max="8" width="19.5703125" customWidth="1"/>
  </cols>
  <sheetData>
    <row r="1" spans="1:17" s="78" customFormat="1" ht="28.5" x14ac:dyDescent="0.25">
      <c r="A1" s="89"/>
      <c r="B1" s="89"/>
      <c r="C1" s="89"/>
      <c r="D1" s="89"/>
      <c r="E1" s="89"/>
      <c r="F1" s="89"/>
      <c r="G1" s="89"/>
    </row>
    <row r="2" spans="1:17" s="78" customFormat="1" ht="28.5" customHeight="1" x14ac:dyDescent="0.25">
      <c r="A2" s="89"/>
      <c r="B2" s="89"/>
      <c r="C2" s="89"/>
      <c r="D2" s="152" t="s">
        <v>1859</v>
      </c>
      <c r="E2" s="152"/>
      <c r="F2" s="152"/>
      <c r="G2" s="152"/>
    </row>
    <row r="3" spans="1:17" s="78" customFormat="1" ht="28.5" x14ac:dyDescent="0.25">
      <c r="A3" s="89"/>
      <c r="B3" s="89"/>
      <c r="C3" s="89"/>
      <c r="D3" s="152"/>
      <c r="E3" s="152"/>
      <c r="F3" s="152"/>
      <c r="G3" s="152"/>
    </row>
    <row r="4" spans="1:17" s="78" customFormat="1" ht="28.5" x14ac:dyDescent="0.25">
      <c r="A4" s="89"/>
      <c r="B4" s="89"/>
      <c r="C4" s="89"/>
      <c r="D4" s="152"/>
      <c r="E4" s="152"/>
      <c r="F4" s="152"/>
      <c r="G4" s="152"/>
    </row>
    <row r="5" spans="1:17" s="78" customFormat="1" ht="28.5" x14ac:dyDescent="0.25">
      <c r="A5" s="89"/>
      <c r="B5" s="89"/>
      <c r="C5" s="89"/>
      <c r="D5" s="152"/>
      <c r="E5" s="152"/>
      <c r="F5" s="152"/>
      <c r="G5" s="152"/>
    </row>
    <row r="6" spans="1:17" s="78" customFormat="1" ht="28.5" x14ac:dyDescent="0.25">
      <c r="A6" s="89"/>
      <c r="B6" s="89"/>
      <c r="C6" s="89"/>
      <c r="D6" s="152"/>
      <c r="E6" s="152"/>
      <c r="F6" s="152"/>
      <c r="G6" s="152"/>
    </row>
    <row r="7" spans="1:17" s="78" customFormat="1" ht="28.5" x14ac:dyDescent="0.25">
      <c r="A7" s="89"/>
      <c r="B7" s="89"/>
      <c r="C7" s="89"/>
      <c r="D7" s="89"/>
      <c r="E7" s="89"/>
      <c r="F7" s="89"/>
      <c r="G7" s="89"/>
    </row>
    <row r="8" spans="1:17" s="78" customFormat="1" ht="28.5" customHeight="1" x14ac:dyDescent="0.25">
      <c r="A8" s="203" t="s">
        <v>893</v>
      </c>
      <c r="B8" s="203"/>
      <c r="C8" s="203"/>
      <c r="D8" s="203"/>
      <c r="E8" s="203"/>
      <c r="F8" s="203"/>
      <c r="G8" s="203"/>
      <c r="H8" s="203"/>
    </row>
    <row r="9" spans="1:17" s="78" customFormat="1" ht="15.75" customHeight="1" x14ac:dyDescent="0.25">
      <c r="A9" s="203"/>
      <c r="B9" s="203"/>
      <c r="C9" s="203"/>
      <c r="D9" s="203"/>
      <c r="E9" s="203"/>
      <c r="F9" s="203"/>
      <c r="G9" s="203"/>
      <c r="H9" s="203"/>
    </row>
    <row r="10" spans="1:17" s="78" customFormat="1" ht="45" x14ac:dyDescent="0.25">
      <c r="A10" s="198" t="s">
        <v>381</v>
      </c>
      <c r="B10" s="199" t="s">
        <v>2</v>
      </c>
      <c r="C10" s="199" t="s">
        <v>382</v>
      </c>
      <c r="D10" s="199" t="s">
        <v>894</v>
      </c>
      <c r="E10" s="199" t="s">
        <v>895</v>
      </c>
      <c r="F10" s="200" t="s">
        <v>896</v>
      </c>
      <c r="G10" s="201" t="s">
        <v>13</v>
      </c>
      <c r="H10" s="202" t="s">
        <v>14</v>
      </c>
    </row>
    <row r="11" spans="1:17" s="78" customFormat="1" ht="37.5" customHeight="1" x14ac:dyDescent="0.25">
      <c r="A11" s="76">
        <v>1</v>
      </c>
      <c r="B11" s="90" t="s">
        <v>897</v>
      </c>
      <c r="C11" s="185" t="s">
        <v>898</v>
      </c>
      <c r="D11" s="91" t="s">
        <v>726</v>
      </c>
      <c r="E11" s="92">
        <v>5000</v>
      </c>
      <c r="F11" s="93" t="s">
        <v>899</v>
      </c>
      <c r="G11" s="197"/>
      <c r="H11" s="157"/>
    </row>
    <row r="12" spans="1:17" s="78" customFormat="1" ht="37.5" customHeight="1" x14ac:dyDescent="0.25">
      <c r="A12" s="76">
        <f>A11+1</f>
        <v>2</v>
      </c>
      <c r="B12" s="90" t="s">
        <v>897</v>
      </c>
      <c r="C12" s="185" t="s">
        <v>900</v>
      </c>
      <c r="D12" s="91" t="s">
        <v>901</v>
      </c>
      <c r="E12" s="92">
        <v>12000</v>
      </c>
      <c r="F12" s="93" t="s">
        <v>899</v>
      </c>
      <c r="G12" s="197"/>
      <c r="H12" s="157"/>
    </row>
    <row r="13" spans="1:17" s="78" customFormat="1" ht="37.5" customHeight="1" x14ac:dyDescent="0.25">
      <c r="A13" s="76">
        <f t="shared" ref="A13:A34" si="0">A12+1</f>
        <v>3</v>
      </c>
      <c r="B13" s="90" t="s">
        <v>897</v>
      </c>
      <c r="C13" s="185" t="s">
        <v>902</v>
      </c>
      <c r="D13" s="91" t="s">
        <v>901</v>
      </c>
      <c r="E13" s="92">
        <v>12000</v>
      </c>
      <c r="F13" s="93" t="s">
        <v>899</v>
      </c>
      <c r="G13" s="197"/>
      <c r="H13" s="157"/>
      <c r="Q13" s="78" t="s">
        <v>41</v>
      </c>
    </row>
    <row r="14" spans="1:17" s="78" customFormat="1" ht="37.5" customHeight="1" x14ac:dyDescent="0.25">
      <c r="A14" s="76">
        <f t="shared" si="0"/>
        <v>4</v>
      </c>
      <c r="B14" s="90" t="s">
        <v>897</v>
      </c>
      <c r="C14" s="185" t="s">
        <v>903</v>
      </c>
      <c r="D14" s="91" t="s">
        <v>901</v>
      </c>
      <c r="E14" s="92">
        <v>12000</v>
      </c>
      <c r="F14" s="93" t="s">
        <v>899</v>
      </c>
      <c r="G14" s="197"/>
      <c r="H14" s="157"/>
    </row>
    <row r="15" spans="1:17" s="78" customFormat="1" ht="37.5" customHeight="1" x14ac:dyDescent="0.25">
      <c r="A15" s="76">
        <f t="shared" si="0"/>
        <v>5</v>
      </c>
      <c r="B15" s="90" t="s">
        <v>897</v>
      </c>
      <c r="C15" s="185" t="s">
        <v>904</v>
      </c>
      <c r="D15" s="91" t="s">
        <v>901</v>
      </c>
      <c r="E15" s="92">
        <v>12000</v>
      </c>
      <c r="F15" s="93" t="s">
        <v>899</v>
      </c>
      <c r="G15" s="197"/>
      <c r="H15" s="157"/>
    </row>
    <row r="16" spans="1:17" s="78" customFormat="1" ht="37.5" customHeight="1" x14ac:dyDescent="0.25">
      <c r="A16" s="76">
        <f t="shared" si="0"/>
        <v>6</v>
      </c>
      <c r="B16" s="90" t="s">
        <v>897</v>
      </c>
      <c r="C16" s="185" t="s">
        <v>905</v>
      </c>
      <c r="D16" s="91" t="s">
        <v>726</v>
      </c>
      <c r="E16" s="92">
        <v>4000</v>
      </c>
      <c r="F16" s="93" t="s">
        <v>538</v>
      </c>
      <c r="G16" s="197"/>
      <c r="H16" s="157"/>
    </row>
    <row r="17" spans="1:8" s="78" customFormat="1" ht="37.5" customHeight="1" x14ac:dyDescent="0.25">
      <c r="A17" s="76">
        <f t="shared" si="0"/>
        <v>7</v>
      </c>
      <c r="B17" s="90" t="s">
        <v>897</v>
      </c>
      <c r="C17" s="185" t="s">
        <v>906</v>
      </c>
      <c r="D17" s="91" t="s">
        <v>901</v>
      </c>
      <c r="E17" s="92">
        <v>12000</v>
      </c>
      <c r="F17" s="93" t="s">
        <v>899</v>
      </c>
      <c r="G17" s="197"/>
      <c r="H17" s="157"/>
    </row>
    <row r="18" spans="1:8" s="78" customFormat="1" ht="37.5" customHeight="1" x14ac:dyDescent="0.25">
      <c r="A18" s="76">
        <f t="shared" si="0"/>
        <v>8</v>
      </c>
      <c r="B18" s="90" t="s">
        <v>897</v>
      </c>
      <c r="C18" s="185" t="s">
        <v>907</v>
      </c>
      <c r="D18" s="91" t="s">
        <v>901</v>
      </c>
      <c r="E18" s="92">
        <v>12000</v>
      </c>
      <c r="F18" s="93" t="s">
        <v>899</v>
      </c>
      <c r="G18" s="197"/>
      <c r="H18" s="157"/>
    </row>
    <row r="19" spans="1:8" s="78" customFormat="1" ht="37.5" customHeight="1" x14ac:dyDescent="0.25">
      <c r="A19" s="76">
        <f t="shared" si="0"/>
        <v>9</v>
      </c>
      <c r="B19" s="90" t="s">
        <v>897</v>
      </c>
      <c r="C19" s="185" t="s">
        <v>908</v>
      </c>
      <c r="D19" s="91" t="s">
        <v>901</v>
      </c>
      <c r="E19" s="92">
        <v>18000</v>
      </c>
      <c r="F19" s="93" t="s">
        <v>899</v>
      </c>
      <c r="G19" s="197"/>
      <c r="H19" s="157"/>
    </row>
    <row r="20" spans="1:8" s="78" customFormat="1" ht="37.5" customHeight="1" x14ac:dyDescent="0.25">
      <c r="A20" s="76">
        <f t="shared" si="0"/>
        <v>10</v>
      </c>
      <c r="B20" s="90" t="s">
        <v>897</v>
      </c>
      <c r="C20" s="185" t="s">
        <v>909</v>
      </c>
      <c r="D20" s="91" t="s">
        <v>910</v>
      </c>
      <c r="E20" s="92">
        <v>8000</v>
      </c>
      <c r="F20" s="93" t="s">
        <v>899</v>
      </c>
      <c r="G20" s="197"/>
      <c r="H20" s="157"/>
    </row>
    <row r="21" spans="1:8" s="78" customFormat="1" ht="37.5" customHeight="1" x14ac:dyDescent="0.25">
      <c r="A21" s="76">
        <f t="shared" si="0"/>
        <v>11</v>
      </c>
      <c r="B21" s="90" t="s">
        <v>897</v>
      </c>
      <c r="C21" s="185" t="s">
        <v>911</v>
      </c>
      <c r="D21" s="91" t="s">
        <v>910</v>
      </c>
      <c r="E21" s="92">
        <v>8000</v>
      </c>
      <c r="F21" s="93" t="s">
        <v>899</v>
      </c>
      <c r="G21" s="197"/>
      <c r="H21" s="157"/>
    </row>
    <row r="22" spans="1:8" s="78" customFormat="1" ht="37.5" customHeight="1" x14ac:dyDescent="0.25">
      <c r="A22" s="76">
        <f t="shared" si="0"/>
        <v>12</v>
      </c>
      <c r="B22" s="90" t="s">
        <v>897</v>
      </c>
      <c r="C22" s="185" t="s">
        <v>912</v>
      </c>
      <c r="D22" s="91" t="s">
        <v>901</v>
      </c>
      <c r="E22" s="92">
        <v>12000</v>
      </c>
      <c r="F22" s="93" t="s">
        <v>899</v>
      </c>
      <c r="G22" s="197"/>
      <c r="H22" s="157"/>
    </row>
    <row r="23" spans="1:8" s="78" customFormat="1" ht="37.5" customHeight="1" x14ac:dyDescent="0.25">
      <c r="A23" s="76">
        <f t="shared" si="0"/>
        <v>13</v>
      </c>
      <c r="B23" s="90" t="s">
        <v>897</v>
      </c>
      <c r="C23" s="185" t="s">
        <v>913</v>
      </c>
      <c r="D23" s="91" t="s">
        <v>910</v>
      </c>
      <c r="E23" s="92">
        <v>8000</v>
      </c>
      <c r="F23" s="93" t="s">
        <v>899</v>
      </c>
      <c r="G23" s="197"/>
      <c r="H23" s="157"/>
    </row>
    <row r="24" spans="1:8" s="78" customFormat="1" ht="37.5" customHeight="1" x14ac:dyDescent="0.25">
      <c r="A24" s="76">
        <f t="shared" si="0"/>
        <v>14</v>
      </c>
      <c r="B24" s="90" t="s">
        <v>897</v>
      </c>
      <c r="C24" s="185" t="s">
        <v>914</v>
      </c>
      <c r="D24" s="91" t="s">
        <v>901</v>
      </c>
      <c r="E24" s="92">
        <v>13000</v>
      </c>
      <c r="F24" s="93" t="s">
        <v>899</v>
      </c>
      <c r="G24" s="197"/>
      <c r="H24" s="157"/>
    </row>
    <row r="25" spans="1:8" s="78" customFormat="1" ht="37.5" customHeight="1" x14ac:dyDescent="0.25">
      <c r="A25" s="76">
        <f t="shared" si="0"/>
        <v>15</v>
      </c>
      <c r="B25" s="90" t="s">
        <v>897</v>
      </c>
      <c r="C25" s="185" t="s">
        <v>915</v>
      </c>
      <c r="D25" s="91" t="s">
        <v>910</v>
      </c>
      <c r="E25" s="92">
        <v>8000</v>
      </c>
      <c r="F25" s="93" t="s">
        <v>899</v>
      </c>
      <c r="G25" s="197"/>
      <c r="H25" s="157"/>
    </row>
    <row r="26" spans="1:8" s="78" customFormat="1" ht="37.5" customHeight="1" x14ac:dyDescent="0.25">
      <c r="A26" s="76">
        <f t="shared" si="0"/>
        <v>16</v>
      </c>
      <c r="B26" s="90" t="s">
        <v>897</v>
      </c>
      <c r="C26" s="185" t="s">
        <v>916</v>
      </c>
      <c r="D26" s="91" t="s">
        <v>901</v>
      </c>
      <c r="E26" s="92">
        <v>12000</v>
      </c>
      <c r="F26" s="93" t="s">
        <v>899</v>
      </c>
      <c r="G26" s="197"/>
      <c r="H26" s="157"/>
    </row>
    <row r="27" spans="1:8" s="78" customFormat="1" ht="37.5" customHeight="1" x14ac:dyDescent="0.25">
      <c r="A27" s="76">
        <f t="shared" si="0"/>
        <v>17</v>
      </c>
      <c r="B27" s="90" t="s">
        <v>897</v>
      </c>
      <c r="C27" s="185" t="s">
        <v>917</v>
      </c>
      <c r="D27" s="91" t="s">
        <v>910</v>
      </c>
      <c r="E27" s="92">
        <v>8000</v>
      </c>
      <c r="F27" s="93" t="s">
        <v>899</v>
      </c>
      <c r="G27" s="197"/>
      <c r="H27" s="157"/>
    </row>
    <row r="28" spans="1:8" s="78" customFormat="1" ht="37.5" customHeight="1" x14ac:dyDescent="0.25">
      <c r="A28" s="76">
        <f t="shared" si="0"/>
        <v>18</v>
      </c>
      <c r="B28" s="90" t="s">
        <v>897</v>
      </c>
      <c r="C28" s="185" t="s">
        <v>918</v>
      </c>
      <c r="D28" s="91" t="s">
        <v>910</v>
      </c>
      <c r="E28" s="92">
        <v>5000</v>
      </c>
      <c r="F28" s="93" t="s">
        <v>899</v>
      </c>
      <c r="G28" s="197"/>
      <c r="H28" s="157"/>
    </row>
    <row r="29" spans="1:8" s="78" customFormat="1" ht="37.5" customHeight="1" x14ac:dyDescent="0.25">
      <c r="A29" s="76">
        <f t="shared" si="0"/>
        <v>19</v>
      </c>
      <c r="B29" s="90" t="s">
        <v>897</v>
      </c>
      <c r="C29" s="185" t="s">
        <v>919</v>
      </c>
      <c r="D29" s="91" t="s">
        <v>910</v>
      </c>
      <c r="E29" s="92">
        <v>8000</v>
      </c>
      <c r="F29" s="93" t="s">
        <v>899</v>
      </c>
      <c r="G29" s="197"/>
      <c r="H29" s="157"/>
    </row>
    <row r="30" spans="1:8" s="78" customFormat="1" ht="37.5" customHeight="1" x14ac:dyDescent="0.25">
      <c r="A30" s="76">
        <f t="shared" si="0"/>
        <v>20</v>
      </c>
      <c r="B30" s="90" t="s">
        <v>897</v>
      </c>
      <c r="C30" s="185" t="s">
        <v>920</v>
      </c>
      <c r="D30" s="91" t="s">
        <v>901</v>
      </c>
      <c r="E30" s="92">
        <v>12000</v>
      </c>
      <c r="F30" s="93" t="s">
        <v>885</v>
      </c>
      <c r="G30" s="197"/>
      <c r="H30" s="157"/>
    </row>
    <row r="31" spans="1:8" s="78" customFormat="1" ht="37.5" customHeight="1" x14ac:dyDescent="0.25">
      <c r="A31" s="76">
        <f t="shared" si="0"/>
        <v>21</v>
      </c>
      <c r="B31" s="90" t="s">
        <v>897</v>
      </c>
      <c r="C31" s="185" t="s">
        <v>921</v>
      </c>
      <c r="D31" s="91" t="s">
        <v>726</v>
      </c>
      <c r="E31" s="92">
        <v>8000</v>
      </c>
      <c r="F31" s="93" t="s">
        <v>899</v>
      </c>
      <c r="G31" s="197"/>
      <c r="H31" s="157"/>
    </row>
    <row r="32" spans="1:8" s="78" customFormat="1" ht="37.5" customHeight="1" x14ac:dyDescent="0.25">
      <c r="A32" s="76">
        <f t="shared" si="0"/>
        <v>22</v>
      </c>
      <c r="B32" s="90" t="s">
        <v>897</v>
      </c>
      <c r="C32" s="185" t="s">
        <v>922</v>
      </c>
      <c r="D32" s="91" t="s">
        <v>901</v>
      </c>
      <c r="E32" s="92">
        <v>12000</v>
      </c>
      <c r="F32" s="93" t="s">
        <v>899</v>
      </c>
      <c r="G32" s="197"/>
      <c r="H32" s="157"/>
    </row>
    <row r="33" spans="1:8" s="78" customFormat="1" ht="37.5" customHeight="1" x14ac:dyDescent="0.25">
      <c r="A33" s="76">
        <f t="shared" si="0"/>
        <v>23</v>
      </c>
      <c r="B33" s="90" t="s">
        <v>897</v>
      </c>
      <c r="C33" s="185" t="s">
        <v>923</v>
      </c>
      <c r="D33" s="91" t="s">
        <v>726</v>
      </c>
      <c r="E33" s="92">
        <v>4000</v>
      </c>
      <c r="F33" s="93" t="s">
        <v>538</v>
      </c>
      <c r="G33" s="197"/>
      <c r="H33" s="157"/>
    </row>
    <row r="34" spans="1:8" s="78" customFormat="1" ht="37.5" customHeight="1" x14ac:dyDescent="0.25">
      <c r="A34" s="76">
        <f t="shared" si="0"/>
        <v>24</v>
      </c>
      <c r="B34" s="90" t="s">
        <v>897</v>
      </c>
      <c r="C34" s="185" t="s">
        <v>924</v>
      </c>
      <c r="D34" s="91" t="s">
        <v>901</v>
      </c>
      <c r="E34" s="92">
        <v>8000</v>
      </c>
      <c r="F34" s="93" t="s">
        <v>925</v>
      </c>
      <c r="G34" s="197"/>
      <c r="H34" s="157"/>
    </row>
    <row r="35" spans="1:8" s="78" customFormat="1" ht="37.5" customHeight="1" x14ac:dyDescent="0.25">
      <c r="A35" s="94"/>
      <c r="B35" s="95"/>
      <c r="C35"/>
      <c r="D35" s="96"/>
      <c r="E35" s="97"/>
      <c r="F35" s="98"/>
      <c r="G35" s="99"/>
    </row>
    <row r="36" spans="1:8" s="78" customFormat="1" ht="37.5" customHeight="1" x14ac:dyDescent="0.25">
      <c r="A36" s="94"/>
      <c r="B36" s="95"/>
      <c r="C36"/>
      <c r="D36" s="96"/>
      <c r="E36" s="97"/>
      <c r="F36" s="98"/>
      <c r="G36" s="99"/>
    </row>
    <row r="37" spans="1:8" s="78" customFormat="1" ht="37.5" customHeight="1" x14ac:dyDescent="0.25">
      <c r="A37" s="94"/>
      <c r="B37" s="95"/>
      <c r="C37"/>
      <c r="D37" s="96"/>
      <c r="E37" s="97"/>
      <c r="F37" s="98"/>
      <c r="G37" s="99"/>
    </row>
    <row r="38" spans="1:8" s="78" customFormat="1" ht="37.5" customHeight="1" x14ac:dyDescent="0.25">
      <c r="A38" s="94"/>
      <c r="B38" s="95"/>
      <c r="C38"/>
      <c r="D38" s="96"/>
      <c r="E38" s="97"/>
      <c r="F38" s="98"/>
      <c r="G38" s="99"/>
    </row>
    <row r="39" spans="1:8" s="78" customFormat="1" ht="37.5" customHeight="1" x14ac:dyDescent="0.25">
      <c r="A39" s="94"/>
      <c r="B39" s="95"/>
      <c r="C39"/>
      <c r="D39" s="96"/>
      <c r="E39" s="97"/>
      <c r="F39" s="98"/>
      <c r="G39" s="99"/>
    </row>
    <row r="40" spans="1:8" s="78" customFormat="1" ht="37.5" customHeight="1" x14ac:dyDescent="0.25">
      <c r="A40" s="94"/>
      <c r="B40" s="95"/>
      <c r="C40"/>
      <c r="D40" s="96"/>
      <c r="E40" s="97"/>
      <c r="F40" s="98"/>
      <c r="G40" s="99"/>
    </row>
    <row r="41" spans="1:8" s="78" customFormat="1" ht="37.5" customHeight="1" x14ac:dyDescent="0.25">
      <c r="A41" s="94"/>
      <c r="B41" s="95"/>
      <c r="C41"/>
      <c r="D41" s="96"/>
      <c r="E41" s="97"/>
      <c r="F41" s="98"/>
      <c r="G41" s="99"/>
    </row>
    <row r="42" spans="1:8" s="78" customFormat="1" ht="37.5" customHeight="1" x14ac:dyDescent="0.25">
      <c r="A42" s="94"/>
      <c r="B42" s="95"/>
      <c r="C42"/>
      <c r="D42" s="96"/>
      <c r="E42" s="97"/>
      <c r="F42" s="98"/>
      <c r="G42" s="99"/>
    </row>
    <row r="43" spans="1:8" s="78" customFormat="1" ht="37.5" customHeight="1" x14ac:dyDescent="0.25">
      <c r="A43" s="94"/>
      <c r="B43" s="95"/>
      <c r="C43"/>
      <c r="D43" s="96"/>
      <c r="E43" s="97"/>
      <c r="F43" s="98"/>
      <c r="G43" s="99"/>
    </row>
    <row r="44" spans="1:8" s="78" customFormat="1" ht="37.5" customHeight="1" x14ac:dyDescent="0.25">
      <c r="A44" s="94"/>
      <c r="B44" s="95"/>
      <c r="C44"/>
      <c r="D44" s="96"/>
      <c r="E44" s="97"/>
      <c r="F44" s="98"/>
      <c r="G44" s="99"/>
    </row>
    <row r="45" spans="1:8" s="78" customFormat="1" ht="37.5" customHeight="1" x14ac:dyDescent="0.25">
      <c r="A45" s="94"/>
      <c r="B45" s="95"/>
      <c r="C45"/>
      <c r="D45" s="96"/>
      <c r="E45" s="97"/>
      <c r="F45" s="98"/>
      <c r="G45" s="99"/>
    </row>
  </sheetData>
  <autoFilter ref="A10:G34" xr:uid="{33F64A9F-52E2-4528-B74B-5FF2F2042986}"/>
  <mergeCells count="2">
    <mergeCell ref="D2:G6"/>
    <mergeCell ref="A8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081</vt:lpstr>
      <vt:lpstr>'011'!Área_de_impresión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2026-01-16T20:40:03Z</cp:lastPrinted>
  <dcterms:created xsi:type="dcterms:W3CDTF">2026-01-16T20:33:43Z</dcterms:created>
  <dcterms:modified xsi:type="dcterms:W3CDTF">2026-01-22T16:36:09Z</dcterms:modified>
</cp:coreProperties>
</file>